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defaultThemeVersion="124226"/>
  <xr:revisionPtr revIDLastSave="0" documentId="13_ncr:1_{A6A7354D-0FD4-4107-BED8-4DB27F0BA22D}" xr6:coauthVersionLast="47" xr6:coauthVersionMax="47" xr10:uidLastSave="{00000000-0000-0000-0000-000000000000}"/>
  <bookViews>
    <workbookView xWindow="28680" yWindow="-120" windowWidth="29040" windowHeight="15720" tabRatio="780" xr2:uid="{00000000-000D-0000-FFFF-FFFF00000000}"/>
  </bookViews>
  <sheets>
    <sheet name="入札書" sheetId="32" r:id="rId1"/>
    <sheet name="入札金額内訳書" sheetId="31" r:id="rId2"/>
    <sheet name="入札書 (記載例)" sheetId="33" r:id="rId3"/>
    <sheet name="入札金額内訳書 (記載例)" sheetId="34" r:id="rId4"/>
  </sheets>
  <definedNames>
    <definedName name="_xlnm.Print_Area" localSheetId="1">入札金額内訳書!$A$1:$H$40,入札金額内訳書!$A$42:$H$80</definedName>
    <definedName name="_xlnm.Print_Area" localSheetId="3">'入札金額内訳書 (記載例)'!$A$1:$I$48,'入札金額内訳書 (記載例)'!$A$50:$I$90</definedName>
    <definedName name="_xlnm.Print_Area" localSheetId="0">入札書!$B$3:$K$43</definedName>
    <definedName name="_xlnm.Print_Area" localSheetId="2">'入札書 (記載例)'!$B$3:$K$43</definedName>
    <definedName name="_xlnm.Print_Titles" localSheetId="1">入札金額内訳書!$1:$5</definedName>
    <definedName name="_xlnm.Print_Titles" localSheetId="3">'入札金額内訳書 (記載例)'!$9:$13</definedName>
    <definedName name="名前" localSheetId="3">#REF!</definedName>
    <definedName name="名前" localSheetId="2">#REF!</definedName>
    <definedName name="名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9" i="31" l="1"/>
  <c r="H46" i="31"/>
  <c r="E46" i="31"/>
  <c r="H18" i="31"/>
  <c r="H8" i="31"/>
  <c r="H13" i="31"/>
  <c r="E36" i="31"/>
  <c r="E45" i="31" s="1"/>
  <c r="E38" i="31"/>
  <c r="E47" i="31" s="1"/>
  <c r="H47" i="31" s="1"/>
  <c r="E37" i="31"/>
  <c r="H15" i="31"/>
  <c r="H14" i="31"/>
  <c r="H12" i="31"/>
  <c r="H11" i="31"/>
  <c r="H30" i="34"/>
  <c r="H29" i="34"/>
  <c r="H28" i="34"/>
  <c r="H27" i="34"/>
  <c r="H26" i="34"/>
  <c r="H25" i="34"/>
  <c r="H22" i="34"/>
  <c r="H21" i="34"/>
  <c r="H20" i="34"/>
  <c r="H17" i="34"/>
  <c r="H15" i="34"/>
  <c r="H16" i="34"/>
  <c r="H46" i="34"/>
  <c r="H45" i="34"/>
  <c r="H44" i="34"/>
  <c r="E44" i="34"/>
  <c r="H45" i="31" l="1"/>
  <c r="H23" i="34"/>
  <c r="H19" i="34"/>
  <c r="E12" i="32" l="1"/>
  <c r="E10" i="32"/>
  <c r="F4" i="31" l="1"/>
  <c r="F3" i="31"/>
  <c r="F2" i="31"/>
  <c r="E78" i="34" l="1"/>
  <c r="H78" i="34" s="1"/>
  <c r="E77" i="34"/>
  <c r="H77" i="34" s="1"/>
  <c r="E76" i="34"/>
  <c r="H76" i="34" s="1"/>
  <c r="E75" i="34"/>
  <c r="H75" i="34" s="1"/>
  <c r="E74" i="34"/>
  <c r="H74" i="34" s="1"/>
  <c r="H73" i="34"/>
  <c r="H72" i="34"/>
  <c r="H71" i="34"/>
  <c r="H70" i="34"/>
  <c r="H69" i="34"/>
  <c r="E68" i="34"/>
  <c r="H68" i="34" s="1"/>
  <c r="E67" i="34"/>
  <c r="H67" i="34" s="1"/>
  <c r="E66" i="34"/>
  <c r="H66" i="34" s="1"/>
  <c r="E65" i="34"/>
  <c r="H65" i="34" s="1"/>
  <c r="E64" i="34"/>
  <c r="H64" i="34" s="1"/>
  <c r="H63" i="34"/>
  <c r="H62" i="34"/>
  <c r="H61" i="34"/>
  <c r="H60" i="34"/>
  <c r="H59" i="34"/>
  <c r="H58" i="34"/>
  <c r="H57" i="34"/>
  <c r="H56" i="34"/>
  <c r="H55" i="34"/>
  <c r="H54" i="34"/>
  <c r="H53" i="34"/>
  <c r="E46" i="34"/>
  <c r="E52" i="34" s="1"/>
  <c r="H52" i="34" s="1"/>
  <c r="E45" i="34"/>
  <c r="E51" i="34" s="1"/>
  <c r="H51" i="34" s="1"/>
  <c r="E50" i="34"/>
  <c r="H50" i="34" s="1"/>
  <c r="H43" i="34"/>
  <c r="H42" i="34"/>
  <c r="H41" i="34"/>
  <c r="H40" i="34"/>
  <c r="H39" i="34"/>
  <c r="H38" i="34"/>
  <c r="H37" i="34"/>
  <c r="H36" i="34"/>
  <c r="H35" i="34"/>
  <c r="H34" i="34"/>
  <c r="H33" i="34"/>
  <c r="H32" i="34"/>
  <c r="H31" i="34"/>
  <c r="H24" i="34"/>
  <c r="H18" i="34"/>
  <c r="H14" i="34"/>
  <c r="E12" i="33"/>
  <c r="E10" i="33"/>
  <c r="A9" i="34" s="1"/>
  <c r="H79" i="34" l="1"/>
  <c r="H80" i="34" s="1"/>
  <c r="H47" i="34"/>
  <c r="H81" i="34" l="1"/>
  <c r="H83" i="34"/>
  <c r="T10" i="33" s="1"/>
  <c r="K16" i="33" l="1"/>
  <c r="C16" i="33"/>
  <c r="I16" i="33"/>
  <c r="G16" i="33"/>
  <c r="D16" i="33"/>
  <c r="F16" i="33"/>
  <c r="J16" i="33"/>
  <c r="H16" i="33"/>
  <c r="E16" i="33"/>
  <c r="H64" i="31"/>
  <c r="E73" i="31"/>
  <c r="E72" i="31"/>
  <c r="E71" i="31"/>
  <c r="E70" i="31"/>
  <c r="H48" i="31" l="1"/>
  <c r="H44" i="31" l="1"/>
  <c r="H43" i="31"/>
  <c r="H42" i="31"/>
  <c r="H73" i="31"/>
  <c r="H72" i="31"/>
  <c r="H71" i="31"/>
  <c r="H70" i="31"/>
  <c r="H69" i="31"/>
  <c r="H68" i="31"/>
  <c r="H67" i="31"/>
  <c r="H66" i="31"/>
  <c r="H65" i="31"/>
  <c r="E63" i="31"/>
  <c r="H63" i="31" s="1"/>
  <c r="E62" i="31"/>
  <c r="H62" i="31" s="1"/>
  <c r="E61" i="31"/>
  <c r="H61" i="31" s="1"/>
  <c r="E60" i="31"/>
  <c r="H60" i="31" s="1"/>
  <c r="E59" i="31"/>
  <c r="H59" i="31" s="1"/>
  <c r="H7" i="31"/>
  <c r="H9" i="31"/>
  <c r="H10" i="31"/>
  <c r="H16" i="31"/>
  <c r="H17" i="31"/>
  <c r="H19" i="31"/>
  <c r="H20" i="31"/>
  <c r="H21" i="31"/>
  <c r="H22" i="31"/>
  <c r="H23" i="31"/>
  <c r="H24" i="31"/>
  <c r="H25" i="31"/>
  <c r="H26" i="31"/>
  <c r="H27" i="31"/>
  <c r="H28" i="31"/>
  <c r="H29" i="31"/>
  <c r="H30" i="31"/>
  <c r="H31" i="31"/>
  <c r="H32" i="31"/>
  <c r="H33" i="31"/>
  <c r="H34" i="31"/>
  <c r="H35" i="31"/>
  <c r="H6" i="31"/>
  <c r="H58" i="31"/>
  <c r="H57" i="31"/>
  <c r="H56" i="31"/>
  <c r="H55" i="31"/>
  <c r="H54" i="31"/>
  <c r="H53" i="31"/>
  <c r="H52" i="31"/>
  <c r="H51" i="31"/>
  <c r="H50" i="31"/>
  <c r="H49" i="31"/>
  <c r="A1" i="31"/>
  <c r="H36" i="31" l="1"/>
  <c r="H38" i="31"/>
  <c r="H37" i="31"/>
  <c r="H74" i="31"/>
  <c r="H75" i="31" s="1"/>
  <c r="H39" i="31" l="1"/>
  <c r="H78" i="31" s="1"/>
  <c r="T10" i="32" s="1"/>
  <c r="H76" i="31" l="1"/>
  <c r="H16" i="32"/>
  <c r="D16" i="32"/>
  <c r="K16" i="32"/>
  <c r="F16" i="32"/>
  <c r="E16" i="32"/>
  <c r="I16" i="32"/>
  <c r="J16" i="32"/>
  <c r="G16" i="32"/>
  <c r="C16" i="32"/>
</calcChain>
</file>

<file path=xl/sharedStrings.xml><?xml version="1.0" encoding="utf-8"?>
<sst xmlns="http://schemas.openxmlformats.org/spreadsheetml/2006/main" count="467" uniqueCount="127">
  <si>
    <t>　　　</t>
  </si>
  <si>
    <t xml:space="preserve">             支出負担行為担当官</t>
  </si>
  <si>
    <t xml:space="preserve">             所　在　地</t>
  </si>
  <si>
    <t>億</t>
    <rPh sb="0" eb="1">
      <t>オク</t>
    </rPh>
    <phoneticPr fontId="21"/>
  </si>
  <si>
    <t>千万</t>
    <rPh sb="0" eb="2">
      <t>センマン</t>
    </rPh>
    <phoneticPr fontId="21"/>
  </si>
  <si>
    <t>百万</t>
    <rPh sb="0" eb="2">
      <t>ヒャクマン</t>
    </rPh>
    <phoneticPr fontId="21"/>
  </si>
  <si>
    <t>十万</t>
    <rPh sb="0" eb="2">
      <t>ジュウマン</t>
    </rPh>
    <phoneticPr fontId="21"/>
  </si>
  <si>
    <t>万</t>
    <rPh sb="0" eb="1">
      <t>マン</t>
    </rPh>
    <phoneticPr fontId="21"/>
  </si>
  <si>
    <t>千</t>
    <rPh sb="0" eb="1">
      <t>セン</t>
    </rPh>
    <phoneticPr fontId="21"/>
  </si>
  <si>
    <t>百</t>
    <rPh sb="0" eb="1">
      <t>ヒャク</t>
    </rPh>
    <phoneticPr fontId="21"/>
  </si>
  <si>
    <t>十</t>
    <rPh sb="0" eb="1">
      <t>ジュウ</t>
    </rPh>
    <phoneticPr fontId="21"/>
  </si>
  <si>
    <t>円</t>
    <rPh sb="0" eb="1">
      <t>エン</t>
    </rPh>
    <phoneticPr fontId="21"/>
  </si>
  <si>
    <t>軽自動車</t>
    <rPh sb="0" eb="4">
      <t>ケイジドウシャ</t>
    </rPh>
    <phoneticPr fontId="21"/>
  </si>
  <si>
    <t>小型貨物自動車</t>
    <rPh sb="0" eb="2">
      <t>コガタ</t>
    </rPh>
    <rPh sb="2" eb="4">
      <t>カモツ</t>
    </rPh>
    <rPh sb="4" eb="7">
      <t>ジドウシャ</t>
    </rPh>
    <phoneticPr fontId="21"/>
  </si>
  <si>
    <t>項　　目</t>
    <rPh sb="0" eb="1">
      <t>コウ</t>
    </rPh>
    <rPh sb="3" eb="4">
      <t>メ</t>
    </rPh>
    <phoneticPr fontId="21"/>
  </si>
  <si>
    <t>単位</t>
    <rPh sb="0" eb="2">
      <t>タンイ</t>
    </rPh>
    <phoneticPr fontId="21"/>
  </si>
  <si>
    <t>台</t>
    <rPh sb="0" eb="1">
      <t>ダイ</t>
    </rPh>
    <phoneticPr fontId="21"/>
  </si>
  <si>
    <t>式</t>
    <rPh sb="0" eb="1">
      <t>シキ</t>
    </rPh>
    <phoneticPr fontId="21"/>
  </si>
  <si>
    <t>検査対象軽自動車（２年自家用）</t>
    <rPh sb="0" eb="2">
      <t>ケンサ</t>
    </rPh>
    <rPh sb="2" eb="4">
      <t>タイショウ</t>
    </rPh>
    <rPh sb="4" eb="8">
      <t>ケイジドウシャ</t>
    </rPh>
    <rPh sb="10" eb="11">
      <t>ネン</t>
    </rPh>
    <rPh sb="11" eb="14">
      <t>ジカヨウ</t>
    </rPh>
    <phoneticPr fontId="21"/>
  </si>
  <si>
    <t>乗用自動車（自家用）　本土　２４ヶ月</t>
    <rPh sb="0" eb="2">
      <t>ジョウヨウ</t>
    </rPh>
    <rPh sb="2" eb="5">
      <t>ジドウシャ</t>
    </rPh>
    <rPh sb="6" eb="9">
      <t>ジカヨウ</t>
    </rPh>
    <rPh sb="11" eb="13">
      <t>ホンド</t>
    </rPh>
    <rPh sb="17" eb="18">
      <t>ゲツ</t>
    </rPh>
    <phoneticPr fontId="21"/>
  </si>
  <si>
    <t>小型貨物自動車（自家用）　本土　１２ヶ月</t>
    <rPh sb="0" eb="2">
      <t>コガタ</t>
    </rPh>
    <rPh sb="2" eb="4">
      <t>カモツ</t>
    </rPh>
    <rPh sb="4" eb="7">
      <t>ジドウシャ</t>
    </rPh>
    <rPh sb="8" eb="11">
      <t>ジカヨウ</t>
    </rPh>
    <rPh sb="13" eb="15">
      <t>ホンド</t>
    </rPh>
    <rPh sb="19" eb="20">
      <t>ゲツ</t>
    </rPh>
    <phoneticPr fontId="21"/>
  </si>
  <si>
    <t>検査対象軽自動車（自家用）　本土　２４ヶ月</t>
    <rPh sb="0" eb="2">
      <t>ケンサ</t>
    </rPh>
    <rPh sb="2" eb="4">
      <t>タイショウ</t>
    </rPh>
    <rPh sb="4" eb="8">
      <t>ケイジドウシャ</t>
    </rPh>
    <rPh sb="9" eb="12">
      <t>ジカヨウ</t>
    </rPh>
    <rPh sb="14" eb="16">
      <t>ホンド</t>
    </rPh>
    <rPh sb="20" eb="21">
      <t>ゲツ</t>
    </rPh>
    <phoneticPr fontId="21"/>
  </si>
  <si>
    <t>総価額項目別単価は、別紙内訳書のとおり</t>
    <phoneticPr fontId="21"/>
  </si>
  <si>
    <t>官用自動車点検等業務（北信地域）</t>
    <rPh sb="0" eb="2">
      <t>カンヨウ</t>
    </rPh>
    <rPh sb="2" eb="5">
      <t>ジドウシャ</t>
    </rPh>
    <rPh sb="5" eb="7">
      <t>テンケン</t>
    </rPh>
    <rPh sb="7" eb="8">
      <t>トウ</t>
    </rPh>
    <rPh sb="8" eb="10">
      <t>ギョウム</t>
    </rPh>
    <rPh sb="11" eb="13">
      <t>ホクシン</t>
    </rPh>
    <rPh sb="13" eb="15">
      <t>チイキ</t>
    </rPh>
    <phoneticPr fontId="21"/>
  </si>
  <si>
    <t>官用自動車点検等業務（木曽地域）</t>
    <rPh sb="0" eb="2">
      <t>カンヨウ</t>
    </rPh>
    <rPh sb="2" eb="5">
      <t>ジドウシャ</t>
    </rPh>
    <rPh sb="5" eb="7">
      <t>テンケン</t>
    </rPh>
    <rPh sb="7" eb="8">
      <t>トウ</t>
    </rPh>
    <rPh sb="8" eb="10">
      <t>ギョウム</t>
    </rPh>
    <rPh sb="11" eb="13">
      <t>キソ</t>
    </rPh>
    <rPh sb="13" eb="15">
      <t>チイキ</t>
    </rPh>
    <phoneticPr fontId="21"/>
  </si>
  <si>
    <t>官用自動車点検等業務（飛騨地域）</t>
    <rPh sb="0" eb="2">
      <t>カンヨウ</t>
    </rPh>
    <rPh sb="2" eb="5">
      <t>ジドウシャ</t>
    </rPh>
    <rPh sb="5" eb="7">
      <t>テンケン</t>
    </rPh>
    <rPh sb="7" eb="8">
      <t>トウ</t>
    </rPh>
    <rPh sb="8" eb="10">
      <t>ギョウム</t>
    </rPh>
    <rPh sb="11" eb="13">
      <t>ヒダ</t>
    </rPh>
    <rPh sb="13" eb="15">
      <t>チイキ</t>
    </rPh>
    <phoneticPr fontId="21"/>
  </si>
  <si>
    <t>小   計・・・・①　　（非課税分）</t>
    <rPh sb="0" eb="1">
      <t>ショウ</t>
    </rPh>
    <rPh sb="4" eb="5">
      <t>ケイ</t>
    </rPh>
    <rPh sb="13" eb="16">
      <t>ヒカゼイ</t>
    </rPh>
    <rPh sb="16" eb="17">
      <t>ブン</t>
    </rPh>
    <phoneticPr fontId="21"/>
  </si>
  <si>
    <t>車検時定期点検整備、保安検査確認、継続検査代行、エンジン及び下回りスチーム洗浄、下回り塗装、車内及び外回り清掃、車両陸送を含む</t>
    <rPh sb="7" eb="9">
      <t>セイビ</t>
    </rPh>
    <rPh sb="12" eb="14">
      <t>ケンサ</t>
    </rPh>
    <rPh sb="17" eb="19">
      <t>ケイゾク</t>
    </rPh>
    <rPh sb="19" eb="21">
      <t>ケンサ</t>
    </rPh>
    <rPh sb="21" eb="23">
      <t>ダイコウ</t>
    </rPh>
    <rPh sb="61" eb="62">
      <t>フク</t>
    </rPh>
    <phoneticPr fontId="21"/>
  </si>
  <si>
    <t>乗用自動車</t>
    <rPh sb="0" eb="2">
      <t>ジョウヨウ</t>
    </rPh>
    <rPh sb="2" eb="5">
      <t>ジドウシャ</t>
    </rPh>
    <phoneticPr fontId="21"/>
  </si>
  <si>
    <t>１２ヶ月定期点検整備、車両陸送を含む</t>
    <rPh sb="3" eb="4">
      <t>ゲツ</t>
    </rPh>
    <rPh sb="4" eb="6">
      <t>テイキ</t>
    </rPh>
    <rPh sb="6" eb="8">
      <t>テンケン</t>
    </rPh>
    <rPh sb="8" eb="10">
      <t>セイビ</t>
    </rPh>
    <rPh sb="16" eb="17">
      <t>フク</t>
    </rPh>
    <phoneticPr fontId="21"/>
  </si>
  <si>
    <t>臨時点検1式</t>
    <rPh sb="0" eb="2">
      <t>リンジ</t>
    </rPh>
    <rPh sb="2" eb="4">
      <t>テンケン</t>
    </rPh>
    <rPh sb="5" eb="6">
      <t>シキ</t>
    </rPh>
    <phoneticPr fontId="24"/>
  </si>
  <si>
    <t>臨時点検、車両陸送を含む</t>
    <rPh sb="0" eb="2">
      <t>リンジ</t>
    </rPh>
    <rPh sb="2" eb="4">
      <t>テンケン</t>
    </rPh>
    <phoneticPr fontId="21"/>
  </si>
  <si>
    <t>エンジンオイル交換</t>
    <rPh sb="7" eb="9">
      <t>コウカン</t>
    </rPh>
    <phoneticPr fontId="24"/>
  </si>
  <si>
    <t>小   計・・・・②　　（課税分）</t>
    <rPh sb="0" eb="1">
      <t>ショウ</t>
    </rPh>
    <rPh sb="4" eb="5">
      <t>ケイ</t>
    </rPh>
    <rPh sb="13" eb="15">
      <t>カゼイ</t>
    </rPh>
    <rPh sb="15" eb="16">
      <t>ブン</t>
    </rPh>
    <phoneticPr fontId="21"/>
  </si>
  <si>
    <t>官用自動車点検等業務（岐阜地域）</t>
    <rPh sb="0" eb="2">
      <t>カンヨウ</t>
    </rPh>
    <rPh sb="2" eb="5">
      <t>ジドウシャ</t>
    </rPh>
    <rPh sb="5" eb="7">
      <t>テンケン</t>
    </rPh>
    <rPh sb="7" eb="8">
      <t>トウ</t>
    </rPh>
    <rPh sb="8" eb="10">
      <t>ギョウム</t>
    </rPh>
    <rPh sb="11" eb="13">
      <t>ギフ</t>
    </rPh>
    <rPh sb="13" eb="15">
      <t>チイキ</t>
    </rPh>
    <phoneticPr fontId="21"/>
  </si>
  <si>
    <t>官用自動車点検等業務（富山地域）</t>
    <rPh sb="0" eb="2">
      <t>カンヨウ</t>
    </rPh>
    <rPh sb="2" eb="5">
      <t>ジドウシャ</t>
    </rPh>
    <rPh sb="5" eb="7">
      <t>テンケン</t>
    </rPh>
    <rPh sb="7" eb="8">
      <t>トウ</t>
    </rPh>
    <rPh sb="8" eb="10">
      <t>ギョウム</t>
    </rPh>
    <rPh sb="11" eb="13">
      <t>トヤマ</t>
    </rPh>
    <rPh sb="13" eb="15">
      <t>チイキ</t>
    </rPh>
    <phoneticPr fontId="21"/>
  </si>
  <si>
    <t>物件の名称：</t>
    <rPh sb="0" eb="2">
      <t>ブッケン</t>
    </rPh>
    <rPh sb="3" eb="5">
      <t>メイショウ</t>
    </rPh>
    <phoneticPr fontId="21"/>
  </si>
  <si>
    <t>第　６　号</t>
    <phoneticPr fontId="21"/>
  </si>
  <si>
    <t>第　７　号</t>
    <phoneticPr fontId="21"/>
  </si>
  <si>
    <t>第　８　号</t>
    <phoneticPr fontId="21"/>
  </si>
  <si>
    <t>第　１　号</t>
    <phoneticPr fontId="21"/>
  </si>
  <si>
    <t>第　２　号</t>
    <phoneticPr fontId="21"/>
  </si>
  <si>
    <t>入札番号</t>
    <rPh sb="0" eb="2">
      <t>ニュウサツ</t>
    </rPh>
    <rPh sb="2" eb="4">
      <t>バンゴウ</t>
    </rPh>
    <phoneticPr fontId="21"/>
  </si>
  <si>
    <t>入札物件：</t>
    <rPh sb="0" eb="2">
      <t>ニュウサツ</t>
    </rPh>
    <rPh sb="2" eb="4">
      <t>ブッケン</t>
    </rPh>
    <phoneticPr fontId="21"/>
  </si>
  <si>
    <t>入札金額</t>
    <rPh sb="0" eb="2">
      <t>ニュウサツ</t>
    </rPh>
    <rPh sb="2" eb="4">
      <t>キンガク</t>
    </rPh>
    <phoneticPr fontId="21"/>
  </si>
  <si>
    <t>第　○　号</t>
    <phoneticPr fontId="21"/>
  </si>
  <si>
    <t>官用自動車点検等業務（○○地域）</t>
    <rPh sb="0" eb="2">
      <t>カンヨウ</t>
    </rPh>
    <rPh sb="2" eb="5">
      <t>ジドウシャ</t>
    </rPh>
    <rPh sb="5" eb="7">
      <t>テンケン</t>
    </rPh>
    <rPh sb="7" eb="8">
      <t>トウ</t>
    </rPh>
    <rPh sb="8" eb="10">
      <t>ギョウム</t>
    </rPh>
    <rPh sb="13" eb="15">
      <t>チイキ</t>
    </rPh>
    <phoneticPr fontId="21"/>
  </si>
  <si>
    <t>エコカー減免適用</t>
    <rPh sb="4" eb="6">
      <t>ゲンメン</t>
    </rPh>
    <rPh sb="6" eb="8">
      <t>テキヨウ</t>
    </rPh>
    <phoneticPr fontId="21"/>
  </si>
  <si>
    <t>免税</t>
    <rPh sb="0" eb="2">
      <t>メンゼイ</t>
    </rPh>
    <phoneticPr fontId="21"/>
  </si>
  <si>
    <t>エコカー減免適用なし</t>
    <rPh sb="4" eb="6">
      <t>ゲンメン</t>
    </rPh>
    <rPh sb="6" eb="8">
      <t>テキヨウ</t>
    </rPh>
    <phoneticPr fontId="21"/>
  </si>
  <si>
    <t>エコカー</t>
  </si>
  <si>
    <t>エコカー以外１３年未満</t>
    <rPh sb="4" eb="6">
      <t>イガイ</t>
    </rPh>
    <rPh sb="8" eb="9">
      <t>ネン</t>
    </rPh>
    <rPh sb="9" eb="11">
      <t>ミマン</t>
    </rPh>
    <phoneticPr fontId="21"/>
  </si>
  <si>
    <t>エコカー以外１３年経過</t>
    <rPh sb="4" eb="6">
      <t>イガイ</t>
    </rPh>
    <rPh sb="8" eb="9">
      <t>ネン</t>
    </rPh>
    <rPh sb="9" eb="11">
      <t>ケイカ</t>
    </rPh>
    <phoneticPr fontId="21"/>
  </si>
  <si>
    <t>エコカー以外１８年経過</t>
    <rPh sb="4" eb="6">
      <t>イガイ</t>
    </rPh>
    <rPh sb="8" eb="9">
      <t>ネン</t>
    </rPh>
    <rPh sb="9" eb="11">
      <t>ケイカ</t>
    </rPh>
    <phoneticPr fontId="21"/>
  </si>
  <si>
    <t>エコカー減免適用</t>
  </si>
  <si>
    <t>継続検査
（車検）1式</t>
    <rPh sb="0" eb="2">
      <t>ケイゾク</t>
    </rPh>
    <rPh sb="2" eb="4">
      <t>ケンサ</t>
    </rPh>
    <rPh sb="6" eb="8">
      <t>シャケン</t>
    </rPh>
    <rPh sb="10" eb="11">
      <t>シキ</t>
    </rPh>
    <phoneticPr fontId="21"/>
  </si>
  <si>
    <t>定期点検
整備1式</t>
    <rPh sb="0" eb="2">
      <t>テイキ</t>
    </rPh>
    <rPh sb="2" eb="4">
      <t>テンケン</t>
    </rPh>
    <rPh sb="5" eb="7">
      <t>セイビ</t>
    </rPh>
    <rPh sb="8" eb="9">
      <t>シキ</t>
    </rPh>
    <phoneticPr fontId="21"/>
  </si>
  <si>
    <t>６ヶ月定期点検整備、車両陸送を含む</t>
  </si>
  <si>
    <t>エンジンオイル及び
オイルエレメント交換</t>
  </si>
  <si>
    <t>合   計　（①＋②＋③）　　　</t>
    <rPh sb="0" eb="1">
      <t>ゴウ</t>
    </rPh>
    <rPh sb="4" eb="5">
      <t>ケイ</t>
    </rPh>
    <phoneticPr fontId="21"/>
  </si>
  <si>
    <t>　入札金額内訳書</t>
    <rPh sb="1" eb="3">
      <t>ニュウサツ</t>
    </rPh>
    <rPh sb="3" eb="5">
      <t>キンガク</t>
    </rPh>
    <rPh sb="5" eb="8">
      <t>ウチワケショ</t>
    </rPh>
    <phoneticPr fontId="21"/>
  </si>
  <si>
    <t>入札書記載金額（①＋②）　　　</t>
    <rPh sb="0" eb="2">
      <t>ニュウサツ</t>
    </rPh>
    <rPh sb="2" eb="3">
      <t>ショ</t>
    </rPh>
    <rPh sb="3" eb="5">
      <t>キサイ</t>
    </rPh>
    <rPh sb="5" eb="7">
      <t>キンガク</t>
    </rPh>
    <phoneticPr fontId="21"/>
  </si>
  <si>
    <t>金額
A×B
（円）</t>
    <rPh sb="0" eb="2">
      <t>キンガク</t>
    </rPh>
    <rPh sb="8" eb="9">
      <t>エン</t>
    </rPh>
    <phoneticPr fontId="21"/>
  </si>
  <si>
    <t>単　価
B
（円）</t>
    <rPh sb="0" eb="1">
      <t>タン</t>
    </rPh>
    <rPh sb="2" eb="3">
      <t>アタイ</t>
    </rPh>
    <rPh sb="7" eb="8">
      <t>エン</t>
    </rPh>
    <phoneticPr fontId="21"/>
  </si>
  <si>
    <t>会　社　名</t>
    <phoneticPr fontId="21"/>
  </si>
  <si>
    <t>代表者氏名</t>
    <phoneticPr fontId="21"/>
  </si>
  <si>
    <t>部品代、工賃を含む。
※持込又は、車検及び点検時に行う場合</t>
    <rPh sb="12" eb="14">
      <t>モチコミ</t>
    </rPh>
    <rPh sb="14" eb="15">
      <t>マタ</t>
    </rPh>
    <rPh sb="17" eb="19">
      <t>シャケン</t>
    </rPh>
    <rPh sb="19" eb="20">
      <t>オヨ</t>
    </rPh>
    <rPh sb="21" eb="23">
      <t>テンケン</t>
    </rPh>
    <rPh sb="23" eb="24">
      <t>ジ</t>
    </rPh>
    <rPh sb="25" eb="26">
      <t>オコナ</t>
    </rPh>
    <rPh sb="27" eb="29">
      <t>バアイ</t>
    </rPh>
    <phoneticPr fontId="21"/>
  </si>
  <si>
    <t>排気量1.5L未満</t>
    <rPh sb="0" eb="3">
      <t>ハイキリョウ</t>
    </rPh>
    <rPh sb="7" eb="9">
      <t>ミマン</t>
    </rPh>
    <phoneticPr fontId="21"/>
  </si>
  <si>
    <t>排気量2.0L未満</t>
    <rPh sb="0" eb="3">
      <t>ハイキリョウ</t>
    </rPh>
    <rPh sb="7" eb="9">
      <t>ミマン</t>
    </rPh>
    <phoneticPr fontId="21"/>
  </si>
  <si>
    <t>排気量2.5L未満</t>
    <rPh sb="0" eb="3">
      <t>ハイキリョウ</t>
    </rPh>
    <rPh sb="7" eb="9">
      <t>ミマン</t>
    </rPh>
    <phoneticPr fontId="21"/>
  </si>
  <si>
    <t>排気量2.5L以上</t>
    <rPh sb="0" eb="3">
      <t>ハイキリョウ</t>
    </rPh>
    <rPh sb="7" eb="9">
      <t>イジョウ</t>
    </rPh>
    <phoneticPr fontId="21"/>
  </si>
  <si>
    <t>＊金額の先頭へ￥マークを記載すること。</t>
    <phoneticPr fontId="21"/>
  </si>
  <si>
    <t>数量　　　　　　　　　　Ａ</t>
    <rPh sb="0" eb="2">
      <t>スウリョウ</t>
    </rPh>
    <phoneticPr fontId="21"/>
  </si>
  <si>
    <r>
      <t>住　　</t>
    </r>
    <r>
      <rPr>
        <sz val="6"/>
        <rFont val="ＭＳ Ｐゴシック"/>
        <family val="3"/>
        <charset val="128"/>
      </rPr>
      <t>　</t>
    </r>
    <r>
      <rPr>
        <sz val="9"/>
        <rFont val="ＭＳ Ｐゴシック"/>
        <family val="3"/>
        <charset val="128"/>
      </rPr>
      <t>　所</t>
    </r>
    <rPh sb="0" eb="1">
      <t>ジュウ</t>
    </rPh>
    <rPh sb="5" eb="6">
      <t>ショ</t>
    </rPh>
    <phoneticPr fontId="21"/>
  </si>
  <si>
    <t>小型貨物自動車（１年自家用）
車両総重量２．５トンを超え３トン以下</t>
    <rPh sb="0" eb="2">
      <t>コガタ</t>
    </rPh>
    <rPh sb="2" eb="4">
      <t>カモツ</t>
    </rPh>
    <rPh sb="4" eb="7">
      <t>ジドウシャ</t>
    </rPh>
    <rPh sb="9" eb="10">
      <t>ネン</t>
    </rPh>
    <rPh sb="10" eb="13">
      <t>ジカヨウ</t>
    </rPh>
    <rPh sb="15" eb="17">
      <t>シャリョウ</t>
    </rPh>
    <rPh sb="17" eb="20">
      <t>ソウジュウリョウ</t>
    </rPh>
    <rPh sb="26" eb="27">
      <t>コ</t>
    </rPh>
    <rPh sb="31" eb="33">
      <t>イカ</t>
    </rPh>
    <phoneticPr fontId="21"/>
  </si>
  <si>
    <t>乗用自動車（２年自家用）
車両重量１トンを超え１．５トン以下</t>
    <rPh sb="0" eb="2">
      <t>ジョウヨウ</t>
    </rPh>
    <rPh sb="2" eb="4">
      <t>ジドウ</t>
    </rPh>
    <rPh sb="4" eb="5">
      <t>シャ</t>
    </rPh>
    <rPh sb="7" eb="8">
      <t>ネン</t>
    </rPh>
    <rPh sb="8" eb="11">
      <t>ジカヨウ</t>
    </rPh>
    <rPh sb="13" eb="15">
      <t>シャリョウ</t>
    </rPh>
    <rPh sb="15" eb="17">
      <t>ジュウリョウ</t>
    </rPh>
    <rPh sb="21" eb="22">
      <t>コ</t>
    </rPh>
    <rPh sb="28" eb="30">
      <t>イカ</t>
    </rPh>
    <phoneticPr fontId="21"/>
  </si>
  <si>
    <t>乗用自動車（２年自家用）
車両重量１．５トンを超え２トン以下</t>
    <rPh sb="2" eb="4">
      <t>ジドウ</t>
    </rPh>
    <rPh sb="4" eb="5">
      <t>シャ</t>
    </rPh>
    <rPh sb="13" eb="15">
      <t>シャリョウ</t>
    </rPh>
    <rPh sb="15" eb="17">
      <t>ジュウリョウ</t>
    </rPh>
    <rPh sb="23" eb="24">
      <t>コ</t>
    </rPh>
    <rPh sb="28" eb="30">
      <t>イカ</t>
    </rPh>
    <phoneticPr fontId="21"/>
  </si>
  <si>
    <t>乗用自動車（２年自家用）
車両重量２トンを超え２．５トン以下</t>
    <rPh sb="2" eb="4">
      <t>ジドウ</t>
    </rPh>
    <rPh sb="4" eb="5">
      <t>シャ</t>
    </rPh>
    <rPh sb="13" eb="15">
      <t>シャリョウ</t>
    </rPh>
    <rPh sb="15" eb="17">
      <t>ジュウリョウ</t>
    </rPh>
    <rPh sb="21" eb="22">
      <t>コ</t>
    </rPh>
    <rPh sb="28" eb="30">
      <t>イカ</t>
    </rPh>
    <phoneticPr fontId="21"/>
  </si>
  <si>
    <t>※継続検査、点検、交換の単価はすべて入力してください。</t>
    <rPh sb="6" eb="8">
      <t>テンケン</t>
    </rPh>
    <rPh sb="9" eb="11">
      <t>コウカン</t>
    </rPh>
    <rPh sb="12" eb="14">
      <t>タンカ</t>
    </rPh>
    <rPh sb="18" eb="20">
      <t>ニュウリョク</t>
    </rPh>
    <phoneticPr fontId="21"/>
  </si>
  <si>
    <t>自動車重量税
　　　　　　　※</t>
    <rPh sb="0" eb="3">
      <t>ジドウシャ</t>
    </rPh>
    <rPh sb="3" eb="6">
      <t>ジュウリョウゼイ</t>
    </rPh>
    <phoneticPr fontId="21"/>
  </si>
  <si>
    <t>自賠責保険料
　　　　　　　※</t>
    <rPh sb="0" eb="3">
      <t>ジバイセキ</t>
    </rPh>
    <rPh sb="3" eb="5">
      <t>ホケン</t>
    </rPh>
    <rPh sb="5" eb="6">
      <t>リョウ</t>
    </rPh>
    <phoneticPr fontId="21"/>
  </si>
  <si>
    <t>部品代、工賃、車両陸送を含む。
※車検及び点検を含まない場合</t>
    <rPh sb="9" eb="11">
      <t>リクソウ</t>
    </rPh>
    <rPh sb="17" eb="19">
      <t>シャケン</t>
    </rPh>
    <rPh sb="19" eb="20">
      <t>オヨ</t>
    </rPh>
    <rPh sb="21" eb="23">
      <t>テンケン</t>
    </rPh>
    <rPh sb="24" eb="25">
      <t>フク</t>
    </rPh>
    <rPh sb="28" eb="30">
      <t>バアイ</t>
    </rPh>
    <phoneticPr fontId="21"/>
  </si>
  <si>
    <t>消費税（10％）・・・・③　　　　　　　　</t>
    <rPh sb="0" eb="3">
      <t>ショウヒゼイ</t>
    </rPh>
    <phoneticPr fontId="21"/>
  </si>
  <si>
    <t>　上記金額で入札公告並びに中部森林管理局競争契約入札心得、契約条項、仕様書、 その他関係事項一切を承諾のうえ入札いたします。</t>
    <rPh sb="6" eb="8">
      <t>ニュウサツ</t>
    </rPh>
    <rPh sb="8" eb="10">
      <t>コウコク</t>
    </rPh>
    <rPh sb="10" eb="11">
      <t>ナラ</t>
    </rPh>
    <rPh sb="13" eb="15">
      <t>チュウブ</t>
    </rPh>
    <rPh sb="15" eb="17">
      <t>シンリン</t>
    </rPh>
    <rPh sb="17" eb="20">
      <t>カンリキョク</t>
    </rPh>
    <rPh sb="20" eb="22">
      <t>キョウソウ</t>
    </rPh>
    <rPh sb="22" eb="24">
      <t>ケイヤク</t>
    </rPh>
    <rPh sb="24" eb="26">
      <t>ニュウサツ</t>
    </rPh>
    <rPh sb="26" eb="28">
      <t>ココロエ</t>
    </rPh>
    <phoneticPr fontId="21"/>
  </si>
  <si>
    <t>所　在　地</t>
    <phoneticPr fontId="21"/>
  </si>
  <si>
    <t>令和　　年　　月　　日</t>
    <rPh sb="0" eb="2">
      <t>レイワ</t>
    </rPh>
    <phoneticPr fontId="21"/>
  </si>
  <si>
    <t>代　理　人</t>
    <phoneticPr fontId="21"/>
  </si>
  <si>
    <t>　会社名および部署名：</t>
    <rPh sb="1" eb="4">
      <t>カイシャメイ</t>
    </rPh>
    <rPh sb="7" eb="10">
      <t>ブショメイ</t>
    </rPh>
    <phoneticPr fontId="21"/>
  </si>
  <si>
    <t>　本件責任者（氏名）：</t>
    <rPh sb="1" eb="3">
      <t>ホンケン</t>
    </rPh>
    <rPh sb="3" eb="6">
      <t>セキニンシャ</t>
    </rPh>
    <rPh sb="7" eb="9">
      <t>シメイ</t>
    </rPh>
    <phoneticPr fontId="21"/>
  </si>
  <si>
    <t>　担　当　者　（氏名）：</t>
    <rPh sb="1" eb="2">
      <t>タン</t>
    </rPh>
    <rPh sb="3" eb="4">
      <t>トウ</t>
    </rPh>
    <rPh sb="5" eb="6">
      <t>モノ</t>
    </rPh>
    <rPh sb="8" eb="10">
      <t>シメイ</t>
    </rPh>
    <phoneticPr fontId="21"/>
  </si>
  <si>
    <t>　連絡先１：</t>
    <rPh sb="1" eb="4">
      <t>レンラクサキ</t>
    </rPh>
    <phoneticPr fontId="21"/>
  </si>
  <si>
    <t>　連絡先２：</t>
    <rPh sb="1" eb="4">
      <t>レンラクサキ</t>
    </rPh>
    <phoneticPr fontId="21"/>
  </si>
  <si>
    <t>（押印を省略する場合は必ず記載すること）</t>
    <rPh sb="1" eb="3">
      <t>オウイン</t>
    </rPh>
    <rPh sb="4" eb="6">
      <t>ショウリャク</t>
    </rPh>
    <rPh sb="8" eb="10">
      <t>バアイ</t>
    </rPh>
    <rPh sb="11" eb="12">
      <t>カナラ</t>
    </rPh>
    <rPh sb="13" eb="15">
      <t>キサイ</t>
    </rPh>
    <phoneticPr fontId="21"/>
  </si>
  <si>
    <t>長野県〇〇市大字〇〇１２３－４</t>
  </si>
  <si>
    <t>長野県〇〇市大字〇〇１２３－４</t>
    <phoneticPr fontId="21"/>
  </si>
  <si>
    <t>株式会社　□□</t>
  </si>
  <si>
    <t>株式会社　□□</t>
    <phoneticPr fontId="21"/>
  </si>
  <si>
    <t>代表取締役　□□　□□</t>
  </si>
  <si>
    <t>代表取締役　□□　□□</t>
    <phoneticPr fontId="21"/>
  </si>
  <si>
    <t>株式会社　□□　■■課</t>
    <rPh sb="10" eb="11">
      <t>カ</t>
    </rPh>
    <phoneticPr fontId="21"/>
  </si>
  <si>
    <t>○○　○○</t>
    <phoneticPr fontId="21"/>
  </si>
  <si>
    <t>●●　●●</t>
    <phoneticPr fontId="21"/>
  </si>
  <si>
    <t>（代表）026-222-3333</t>
    <rPh sb="1" eb="3">
      <t>ダイヒョウ</t>
    </rPh>
    <phoneticPr fontId="21"/>
  </si>
  <si>
    <t>（直通）026-222-5555</t>
    <rPh sb="1" eb="3">
      <t>チョクツウ</t>
    </rPh>
    <phoneticPr fontId="21"/>
  </si>
  <si>
    <t>入　　　札　　　書</t>
  </si>
  <si>
    <t>(記載例）</t>
    <rPh sb="1" eb="3">
      <t>キサイ</t>
    </rPh>
    <rPh sb="3" eb="4">
      <t>レイ</t>
    </rPh>
    <phoneticPr fontId="21"/>
  </si>
  <si>
    <t>第　９　号</t>
    <phoneticPr fontId="21"/>
  </si>
  <si>
    <t>官用自動車点検等業務（東濃地域）</t>
    <rPh sb="0" eb="2">
      <t>カンヨウ</t>
    </rPh>
    <rPh sb="2" eb="5">
      <t>ジドウシャ</t>
    </rPh>
    <rPh sb="5" eb="7">
      <t>テンケン</t>
    </rPh>
    <rPh sb="7" eb="8">
      <t>トウ</t>
    </rPh>
    <rPh sb="8" eb="10">
      <t>ギョウム</t>
    </rPh>
    <rPh sb="11" eb="13">
      <t>トウノウ</t>
    </rPh>
    <rPh sb="13" eb="15">
      <t>チイキ</t>
    </rPh>
    <phoneticPr fontId="21"/>
  </si>
  <si>
    <t>第　１０　号</t>
    <phoneticPr fontId="21"/>
  </si>
  <si>
    <t>官用自動車点検等業務（東三河地域）</t>
    <rPh sb="0" eb="2">
      <t>カンヨウ</t>
    </rPh>
    <rPh sb="2" eb="5">
      <t>ジドウシャ</t>
    </rPh>
    <rPh sb="5" eb="7">
      <t>テンケン</t>
    </rPh>
    <rPh sb="7" eb="8">
      <t>トウ</t>
    </rPh>
    <rPh sb="8" eb="10">
      <t>ギョウム</t>
    </rPh>
    <rPh sb="11" eb="12">
      <t>ヒガシ</t>
    </rPh>
    <rPh sb="12" eb="14">
      <t>ミカワ</t>
    </rPh>
    <rPh sb="14" eb="16">
      <t>チイキ</t>
    </rPh>
    <phoneticPr fontId="21"/>
  </si>
  <si>
    <t>※法律等により定められている金額に変更が生じた時は、契約期間中であっても、その適用時期に応じて改定する。</t>
    <rPh sb="1" eb="3">
      <t>ホウリツ</t>
    </rPh>
    <rPh sb="3" eb="4">
      <t>トウ</t>
    </rPh>
    <rPh sb="14" eb="16">
      <t>キンガク</t>
    </rPh>
    <rPh sb="17" eb="19">
      <t>ヘンコウ</t>
    </rPh>
    <rPh sb="20" eb="21">
      <t>ショウ</t>
    </rPh>
    <rPh sb="23" eb="24">
      <t>トキ</t>
    </rPh>
    <rPh sb="26" eb="28">
      <t>ケイヤク</t>
    </rPh>
    <rPh sb="28" eb="30">
      <t>キカン</t>
    </rPh>
    <rPh sb="30" eb="31">
      <t>チュウ</t>
    </rPh>
    <rPh sb="39" eb="41">
      <t>テキヨウ</t>
    </rPh>
    <rPh sb="41" eb="43">
      <t>ジキ</t>
    </rPh>
    <rPh sb="44" eb="45">
      <t>オウ</t>
    </rPh>
    <rPh sb="47" eb="49">
      <t>カイテイ</t>
    </rPh>
    <phoneticPr fontId="21"/>
  </si>
  <si>
    <t>官用自動車点検等業務（長野地域）</t>
    <rPh sb="0" eb="2">
      <t>カンヨウ</t>
    </rPh>
    <rPh sb="2" eb="5">
      <t>ジドウシャ</t>
    </rPh>
    <rPh sb="5" eb="7">
      <t>テンケン</t>
    </rPh>
    <rPh sb="7" eb="8">
      <t>トウ</t>
    </rPh>
    <rPh sb="8" eb="10">
      <t>ギョウム</t>
    </rPh>
    <rPh sb="11" eb="13">
      <t>ナガノ</t>
    </rPh>
    <rPh sb="13" eb="15">
      <t>チイキ</t>
    </rPh>
    <phoneticPr fontId="21"/>
  </si>
  <si>
    <t>第　５－２　号</t>
    <phoneticPr fontId="21"/>
  </si>
  <si>
    <t>官用自動車点検等業務（伊那地域）</t>
    <rPh sb="0" eb="2">
      <t>カンヨウ</t>
    </rPh>
    <rPh sb="2" eb="5">
      <t>ジドウシャ</t>
    </rPh>
    <rPh sb="5" eb="7">
      <t>テンケン</t>
    </rPh>
    <rPh sb="7" eb="8">
      <t>トウ</t>
    </rPh>
    <rPh sb="8" eb="10">
      <t>ギョウム</t>
    </rPh>
    <rPh sb="11" eb="13">
      <t>イナ</t>
    </rPh>
    <rPh sb="13" eb="15">
      <t>チイキ</t>
    </rPh>
    <phoneticPr fontId="21"/>
  </si>
  <si>
    <t>第　５－３　号</t>
    <phoneticPr fontId="21"/>
  </si>
  <si>
    <t>官用自動車点検等業務（飯田地域）</t>
    <rPh sb="0" eb="2">
      <t>カンヨウ</t>
    </rPh>
    <rPh sb="2" eb="5">
      <t>ジドウシャ</t>
    </rPh>
    <rPh sb="5" eb="7">
      <t>テンケン</t>
    </rPh>
    <rPh sb="7" eb="8">
      <t>トウ</t>
    </rPh>
    <rPh sb="8" eb="10">
      <t>ギョウム</t>
    </rPh>
    <rPh sb="11" eb="13">
      <t>イイダ</t>
    </rPh>
    <rPh sb="13" eb="15">
      <t>チイキ</t>
    </rPh>
    <phoneticPr fontId="21"/>
  </si>
  <si>
    <t>第　３　号</t>
    <phoneticPr fontId="21"/>
  </si>
  <si>
    <t>第　４　号</t>
    <phoneticPr fontId="21"/>
  </si>
  <si>
    <t>乗用自動車（２年自家用）
車両重量０．５トンを超え１トン以下</t>
    <rPh sb="0" eb="2">
      <t>ジョウヨウ</t>
    </rPh>
    <rPh sb="2" eb="4">
      <t>ジドウ</t>
    </rPh>
    <rPh sb="4" eb="5">
      <t>シャ</t>
    </rPh>
    <rPh sb="7" eb="8">
      <t>ネン</t>
    </rPh>
    <rPh sb="8" eb="11">
      <t>ジカヨウ</t>
    </rPh>
    <rPh sb="13" eb="15">
      <t>シャリョウ</t>
    </rPh>
    <rPh sb="15" eb="17">
      <t>ジュウリョウ</t>
    </rPh>
    <rPh sb="23" eb="24">
      <t>コ</t>
    </rPh>
    <rPh sb="28" eb="30">
      <t>イカ</t>
    </rPh>
    <phoneticPr fontId="21"/>
  </si>
  <si>
    <t>官用自動車点検等業務（東三河地域）</t>
    <rPh sb="0" eb="2">
      <t>カンヨウ</t>
    </rPh>
    <rPh sb="2" eb="5">
      <t>ジドウシャ</t>
    </rPh>
    <rPh sb="5" eb="7">
      <t>テンケン</t>
    </rPh>
    <rPh sb="7" eb="8">
      <t>トウ</t>
    </rPh>
    <rPh sb="8" eb="10">
      <t>ギョウム</t>
    </rPh>
    <rPh sb="11" eb="14">
      <t>ヒガシミカワ</t>
    </rPh>
    <rPh sb="14" eb="16">
      <t>チイキ</t>
    </rPh>
    <phoneticPr fontId="21"/>
  </si>
  <si>
    <r>
      <t xml:space="preserve">継続検査
（車検）1式
</t>
    </r>
    <r>
      <rPr>
        <sz val="6"/>
        <rFont val="ＭＳ Ｐゴシック"/>
        <family val="3"/>
        <charset val="128"/>
      </rPr>
      <t xml:space="preserve">
※令和3年10月1日以降の新型車に適用</t>
    </r>
    <rPh sb="0" eb="2">
      <t>ケイゾク</t>
    </rPh>
    <rPh sb="2" eb="4">
      <t>ケンサ</t>
    </rPh>
    <rPh sb="6" eb="8">
      <t>シャケン</t>
    </rPh>
    <rPh sb="10" eb="11">
      <t>シキ</t>
    </rPh>
    <rPh sb="14" eb="16">
      <t>レイワ</t>
    </rPh>
    <rPh sb="17" eb="18">
      <t>ネン</t>
    </rPh>
    <rPh sb="20" eb="21">
      <t>ガツ</t>
    </rPh>
    <rPh sb="22" eb="23">
      <t>ニチ</t>
    </rPh>
    <rPh sb="23" eb="25">
      <t>イコウ</t>
    </rPh>
    <rPh sb="26" eb="29">
      <t>シンガタシャ</t>
    </rPh>
    <rPh sb="30" eb="32">
      <t>テキヨウ</t>
    </rPh>
    <phoneticPr fontId="21"/>
  </si>
  <si>
    <t>車検時定期点検整備、保安検査確認、継続検査代行、OBD検査、エンジン及び下回りスチーム洗浄、下回り塗装、車内及び外回り清掃、車両陸送を含む</t>
    <rPh sb="7" eb="9">
      <t>セイビ</t>
    </rPh>
    <rPh sb="12" eb="14">
      <t>ケンサ</t>
    </rPh>
    <rPh sb="17" eb="19">
      <t>ケイゾク</t>
    </rPh>
    <rPh sb="19" eb="21">
      <t>ケンサ</t>
    </rPh>
    <rPh sb="21" eb="23">
      <t>ダイコウ</t>
    </rPh>
    <rPh sb="27" eb="29">
      <t>ケンサ</t>
    </rPh>
    <rPh sb="67" eb="68">
      <t>フク</t>
    </rPh>
    <phoneticPr fontId="21"/>
  </si>
  <si>
    <r>
      <t xml:space="preserve">継続検査
（車検）1式
</t>
    </r>
    <r>
      <rPr>
        <sz val="6"/>
        <rFont val="ＭＳ Ｐゴシック"/>
        <family val="3"/>
        <charset val="128"/>
      </rPr>
      <t xml:space="preserve">
※上記以外に適用</t>
    </r>
    <rPh sb="0" eb="2">
      <t>ケイゾク</t>
    </rPh>
    <rPh sb="2" eb="4">
      <t>ケンサ</t>
    </rPh>
    <rPh sb="6" eb="8">
      <t>シャケン</t>
    </rPh>
    <rPh sb="10" eb="11">
      <t>シキ</t>
    </rPh>
    <rPh sb="14" eb="16">
      <t>ジョウキ</t>
    </rPh>
    <rPh sb="16" eb="18">
      <t>イガイ</t>
    </rPh>
    <rPh sb="19" eb="21">
      <t>テキヨウ</t>
    </rPh>
    <phoneticPr fontId="21"/>
  </si>
  <si>
    <t>車検時定期点検整備、保安検査確認、継続検査代行、OBD点検、エンジン及び下回りスチーム洗浄、下回り塗装、車内及び外回り清掃、車両陸送を含む</t>
    <rPh sb="7" eb="9">
      <t>セイビ</t>
    </rPh>
    <rPh sb="12" eb="14">
      <t>ケンサ</t>
    </rPh>
    <rPh sb="17" eb="19">
      <t>ケイゾク</t>
    </rPh>
    <rPh sb="19" eb="21">
      <t>ケンサ</t>
    </rPh>
    <rPh sb="21" eb="23">
      <t>ダイコウ</t>
    </rPh>
    <rPh sb="27" eb="29">
      <t>テンケン</t>
    </rPh>
    <rPh sb="67" eb="68">
      <t>フク</t>
    </rPh>
    <phoneticPr fontId="21"/>
  </si>
  <si>
    <t>１２ヶ月定期点検整備、OBD点検、車両陸送を含む</t>
    <rPh sb="3" eb="4">
      <t>ゲツ</t>
    </rPh>
    <rPh sb="4" eb="6">
      <t>テイキ</t>
    </rPh>
    <rPh sb="6" eb="8">
      <t>テンケン</t>
    </rPh>
    <rPh sb="8" eb="10">
      <t>セイビ</t>
    </rPh>
    <rPh sb="14" eb="16">
      <t>テンケン</t>
    </rPh>
    <rPh sb="22" eb="23">
      <t>フク</t>
    </rPh>
    <phoneticPr fontId="22"/>
  </si>
  <si>
    <t>中部森林管理局長　佐伯 知広　殿</t>
    <rPh sb="9" eb="11">
      <t>サエキ</t>
    </rPh>
    <rPh sb="12" eb="14">
      <t>トモヒロ</t>
    </rPh>
    <phoneticPr fontId="21"/>
  </si>
  <si>
    <t>令和　8　年　○　月　○　日</t>
    <rPh sb="0" eb="2">
      <t>レイワ</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</si>
</sst>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_);[Red]\(0\)"/>
  </numFmts>
  <fonts count="37"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8"/>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6"/>
      <name val="ＭＳ Ｐゴシック"/>
      <family val="3"/>
      <charset val="128"/>
    </font>
    <font>
      <sz val="11"/>
      <color indexed="17"/>
      <name val="ＭＳ Ｐゴシック"/>
      <family val="3"/>
      <charset val="128"/>
    </font>
    <font>
      <sz val="6"/>
      <name val="ＭＳ Ｐゴシック"/>
      <family val="3"/>
      <charset val="128"/>
    </font>
    <font>
      <sz val="24"/>
      <name val="ＭＳ Ｐゴシック"/>
      <family val="3"/>
      <charset val="128"/>
    </font>
    <font>
      <sz val="16"/>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b/>
      <sz val="18"/>
      <name val="ＭＳ Ｐゴシック"/>
      <family val="3"/>
      <charset val="128"/>
    </font>
    <font>
      <sz val="12"/>
      <name val="ＭＳ Ｐ明朝"/>
      <family val="1"/>
      <charset val="128"/>
    </font>
    <font>
      <sz val="12"/>
      <name val="ＭＳ 明朝"/>
      <family val="1"/>
      <charset val="128"/>
    </font>
    <font>
      <b/>
      <sz val="14"/>
      <name val="ＭＳ Ｐゴシック"/>
      <family val="3"/>
      <charset val="128"/>
    </font>
    <font>
      <sz val="8.5"/>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b/>
      <sz val="9"/>
      <name val="ＭＳ Ｐゴシック"/>
      <family val="3"/>
      <charset val="128"/>
    </font>
    <font>
      <b/>
      <sz val="12"/>
      <color rgb="FFFF0000"/>
      <name val="ＭＳ Ｐゴシック"/>
      <family val="3"/>
      <charset val="128"/>
    </font>
    <font>
      <b/>
      <sz val="14"/>
      <color rgb="FFFF0000"/>
      <name val="ＭＳ Ｐゴシック"/>
      <family val="3"/>
      <charset val="128"/>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31"/>
        <bgColor indexed="31"/>
      </patternFill>
    </fill>
    <fill>
      <patternFill patternType="solid">
        <fgColor indexed="44"/>
        <bgColor indexed="44"/>
      </patternFill>
    </fill>
    <fill>
      <patternFill patternType="solid">
        <fgColor indexed="10"/>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57"/>
      </patternFill>
    </fill>
    <fill>
      <patternFill patternType="solid">
        <fgColor indexed="42"/>
        <bgColor indexed="42"/>
      </patternFill>
    </fill>
    <fill>
      <patternFill patternType="solid">
        <fgColor indexed="27"/>
        <bgColor indexed="27"/>
      </patternFill>
    </fill>
    <fill>
      <patternFill patternType="solid">
        <fgColor indexed="53"/>
      </patternFill>
    </fill>
    <fill>
      <patternFill patternType="solid">
        <fgColor indexed="47"/>
        <bgColor indexed="47"/>
      </patternFill>
    </fill>
    <fill>
      <patternFill patternType="solid">
        <fgColor indexed="55"/>
      </patternFill>
    </fill>
    <fill>
      <patternFill patternType="solid">
        <fgColor indexed="43"/>
      </patternFill>
    </fill>
    <fill>
      <patternFill patternType="solid">
        <fgColor indexed="26"/>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patternFill>
    </fill>
    <fill>
      <patternFill patternType="solid">
        <fgColor indexed="45"/>
        <bgColor indexed="45"/>
      </patternFill>
    </fill>
    <fill>
      <patternFill patternType="solid">
        <fgColor indexed="43"/>
        <bgColor indexed="43"/>
      </patternFill>
    </fill>
    <fill>
      <patternFill patternType="solid">
        <fgColor rgb="FFFFFF00"/>
        <bgColor indexed="64"/>
      </patternFill>
    </fill>
    <fill>
      <patternFill patternType="solid">
        <fgColor rgb="FF99FFCC"/>
        <bgColor indexed="64"/>
      </patternFill>
    </fill>
    <fill>
      <patternFill patternType="solid">
        <fgColor rgb="FFCCFFFF"/>
        <bgColor indexed="64"/>
      </patternFill>
    </fill>
  </fills>
  <borders count="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718">
    <xf numFmtId="0" fontId="0" fillId="0" borderId="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3" fillId="18" borderId="0" applyNumberFormat="0" applyBorder="0" applyAlignment="0" applyProtection="0"/>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9" borderId="0" applyNumberFormat="0" applyBorder="0" applyAlignment="0" applyProtection="0">
      <alignment vertical="center"/>
    </xf>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3" fillId="22" borderId="0" applyNumberFormat="0" applyBorder="0" applyAlignment="0" applyProtection="0"/>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23" borderId="0" applyNumberFormat="0" applyBorder="0" applyAlignment="0" applyProtection="0">
      <alignment vertical="center"/>
    </xf>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 fillId="21" borderId="0" applyNumberFormat="0" applyBorder="0" applyAlignment="0" applyProtection="0"/>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13" borderId="0" applyNumberFormat="0" applyBorder="0" applyAlignment="0" applyProtection="0">
      <alignment vertical="center"/>
    </xf>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3" fillId="21" borderId="0" applyNumberFormat="0" applyBorder="0" applyAlignment="0" applyProtection="0"/>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3" fillId="18" borderId="0" applyNumberFormat="0" applyBorder="0" applyAlignment="0" applyProtection="0"/>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26" borderId="0" applyNumberFormat="0" applyBorder="0" applyAlignment="0" applyProtection="0">
      <alignment vertical="center"/>
    </xf>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 fillId="27" borderId="0" applyNumberFormat="0" applyBorder="0" applyAlignment="0" applyProtection="0"/>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28" borderId="1" applyNumberFormat="0" applyAlignment="0" applyProtection="0">
      <alignment vertical="center"/>
    </xf>
    <xf numFmtId="0" fontId="5" fillId="28" borderId="1" applyNumberFormat="0" applyAlignment="0" applyProtection="0">
      <alignment vertical="center"/>
    </xf>
    <xf numFmtId="0" fontId="5" fillId="28" borderId="1" applyNumberFormat="0" applyAlignment="0" applyProtection="0">
      <alignment vertical="center"/>
    </xf>
    <xf numFmtId="0" fontId="5" fillId="28" borderId="1" applyNumberFormat="0" applyAlignment="0" applyProtection="0">
      <alignment vertical="center"/>
    </xf>
    <xf numFmtId="0" fontId="5" fillId="28" borderId="1" applyNumberFormat="0" applyAlignment="0" applyProtection="0">
      <alignment vertical="center"/>
    </xf>
    <xf numFmtId="0" fontId="5" fillId="28" borderId="1" applyNumberFormat="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0" fillId="31"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11" fillId="34" borderId="4" applyNumberFormat="0" applyAlignment="0" applyProtection="0">
      <alignment vertical="center"/>
    </xf>
    <xf numFmtId="0" fontId="11" fillId="34" borderId="4" applyNumberFormat="0" applyAlignment="0" applyProtection="0">
      <alignment vertical="center"/>
    </xf>
    <xf numFmtId="0" fontId="11" fillId="34" borderId="4" applyNumberFormat="0" applyAlignment="0" applyProtection="0">
      <alignment vertical="center"/>
    </xf>
    <xf numFmtId="0" fontId="11" fillId="34" borderId="4" applyNumberFormat="0" applyAlignment="0" applyProtection="0">
      <alignment vertical="center"/>
    </xf>
    <xf numFmtId="0" fontId="11" fillId="34" borderId="4" applyNumberFormat="0" applyAlignment="0" applyProtection="0">
      <alignment vertical="center"/>
    </xf>
    <xf numFmtId="0" fontId="11" fillId="34" borderId="4" applyNumberFormat="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28" fillId="0" borderId="0" applyFont="0" applyFill="0" applyBorder="0" applyAlignment="0" applyProtection="0"/>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2" fillId="0" borderId="0" applyFont="0" applyFill="0" applyBorder="0" applyAlignment="0" applyProtection="0">
      <alignment vertical="center"/>
    </xf>
    <xf numFmtId="38" fontId="7"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28" fillId="0" borderId="0" applyFont="0" applyFill="0" applyBorder="0" applyAlignment="0" applyProtection="0"/>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0" fillId="0" borderId="8" applyNumberFormat="0" applyFill="0" applyAlignment="0" applyProtection="0">
      <alignment vertical="center"/>
    </xf>
    <xf numFmtId="0" fontId="10" fillId="0" borderId="8" applyNumberFormat="0" applyFill="0" applyAlignment="0" applyProtection="0">
      <alignment vertical="center"/>
    </xf>
    <xf numFmtId="0" fontId="10" fillId="0" borderId="8" applyNumberFormat="0" applyFill="0" applyAlignment="0" applyProtection="0">
      <alignment vertical="center"/>
    </xf>
    <xf numFmtId="0" fontId="10" fillId="0" borderId="8" applyNumberFormat="0" applyFill="0" applyAlignment="0" applyProtection="0">
      <alignment vertical="center"/>
    </xf>
    <xf numFmtId="0" fontId="10" fillId="0" borderId="8" applyNumberFormat="0" applyFill="0" applyAlignment="0" applyProtection="0">
      <alignment vertical="center"/>
    </xf>
    <xf numFmtId="0" fontId="10" fillId="0" borderId="8" applyNumberFormat="0" applyFill="0" applyAlignment="0" applyProtection="0">
      <alignment vertical="center"/>
    </xf>
    <xf numFmtId="0" fontId="16" fillId="34" borderId="9" applyNumberFormat="0" applyAlignment="0" applyProtection="0">
      <alignment vertical="center"/>
    </xf>
    <xf numFmtId="0" fontId="16" fillId="34" borderId="9" applyNumberFormat="0" applyAlignment="0" applyProtection="0">
      <alignment vertical="center"/>
    </xf>
    <xf numFmtId="0" fontId="16" fillId="34" borderId="9" applyNumberFormat="0" applyAlignment="0" applyProtection="0">
      <alignment vertical="center"/>
    </xf>
    <xf numFmtId="0" fontId="16" fillId="34" borderId="9" applyNumberFormat="0" applyAlignment="0" applyProtection="0">
      <alignment vertical="center"/>
    </xf>
    <xf numFmtId="0" fontId="16" fillId="34" borderId="9" applyNumberFormat="0" applyAlignment="0" applyProtection="0">
      <alignment vertical="center"/>
    </xf>
    <xf numFmtId="0" fontId="16" fillId="34" borderId="9" applyNumberFormat="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1" fillId="0" borderId="0"/>
    <xf numFmtId="0" fontId="28" fillId="0" borderId="0"/>
    <xf numFmtId="0" fontId="1" fillId="0" borderId="0"/>
    <xf numFmtId="0" fontId="32" fillId="0" borderId="0">
      <alignment vertical="center"/>
    </xf>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xf numFmtId="0" fontId="32" fillId="0" borderId="0">
      <alignment vertical="center"/>
    </xf>
    <xf numFmtId="0" fontId="1"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alignment vertical="center"/>
    </xf>
    <xf numFmtId="0" fontId="7" fillId="0" borderId="0">
      <alignment vertical="center"/>
    </xf>
    <xf numFmtId="0" fontId="26" fillId="0" borderId="0">
      <alignment vertical="center"/>
    </xf>
    <xf numFmtId="0" fontId="26" fillId="0" borderId="0">
      <alignment vertical="center"/>
    </xf>
    <xf numFmtId="0" fontId="7" fillId="0" borderId="0">
      <alignment vertical="center"/>
    </xf>
    <xf numFmtId="0" fontId="7" fillId="0" borderId="0">
      <alignment vertical="center"/>
    </xf>
    <xf numFmtId="0" fontId="26" fillId="0" borderId="0">
      <alignment vertical="center"/>
    </xf>
    <xf numFmtId="0" fontId="2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26" fillId="0" borderId="0">
      <alignment vertical="center"/>
    </xf>
    <xf numFmtId="0" fontId="7"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32"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7" fillId="0" borderId="0">
      <alignment vertical="center"/>
    </xf>
    <xf numFmtId="0" fontId="32" fillId="0" borderId="0">
      <alignment vertical="center"/>
    </xf>
    <xf numFmtId="0" fontId="1" fillId="0" borderId="0">
      <alignment vertical="center"/>
    </xf>
    <xf numFmtId="0" fontId="1" fillId="0" borderId="0">
      <alignment vertical="center"/>
    </xf>
    <xf numFmtId="0" fontId="32" fillId="0" borderId="0">
      <alignment vertical="center"/>
    </xf>
    <xf numFmtId="0" fontId="32" fillId="0" borderId="0">
      <alignment vertical="center"/>
    </xf>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9"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28" fillId="0" borderId="0"/>
    <xf numFmtId="0" fontId="1" fillId="0" borderId="0">
      <alignment vertical="center"/>
    </xf>
    <xf numFmtId="0" fontId="1"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xf numFmtId="0" fontId="1" fillId="0" borderId="0"/>
    <xf numFmtId="0" fontId="32" fillId="0" borderId="0">
      <alignment vertical="center"/>
    </xf>
    <xf numFmtId="0" fontId="1"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xf numFmtId="0" fontId="28" fillId="0" borderId="0"/>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7" fillId="0" borderId="0">
      <alignment vertical="center"/>
    </xf>
    <xf numFmtId="0" fontId="1" fillId="0" borderId="0">
      <alignment vertical="center"/>
    </xf>
    <xf numFmtId="0" fontId="19" fillId="35" borderId="0" applyNumberFormat="0" applyBorder="0" applyAlignment="0" applyProtection="0"/>
    <xf numFmtId="0" fontId="6" fillId="36" borderId="0" applyNumberFormat="0" applyBorder="0" applyAlignment="0" applyProtection="0"/>
    <xf numFmtId="0" fontId="29" fillId="0" borderId="0"/>
    <xf numFmtId="0" fontId="20" fillId="24" borderId="0" applyNumberFormat="0" applyBorder="0" applyAlignment="0" applyProtection="0"/>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cellStyleXfs>
  <cellXfs count="168">
    <xf numFmtId="0" fontId="0" fillId="0" borderId="0" xfId="0">
      <alignment vertical="center"/>
    </xf>
    <xf numFmtId="0" fontId="7" fillId="0" borderId="0" xfId="706">
      <alignment vertical="center"/>
    </xf>
    <xf numFmtId="0" fontId="23" fillId="0" borderId="0" xfId="706" applyFont="1">
      <alignment vertical="center"/>
    </xf>
    <xf numFmtId="0" fontId="24" fillId="0" borderId="10" xfId="706" applyFont="1" applyBorder="1" applyAlignment="1">
      <alignment horizontal="center" vertical="center"/>
    </xf>
    <xf numFmtId="0" fontId="23" fillId="0" borderId="0" xfId="0" applyFont="1">
      <alignment vertical="center"/>
    </xf>
    <xf numFmtId="0" fontId="7" fillId="0" borderId="0" xfId="706" applyAlignment="1">
      <alignment horizontal="right" vertical="center"/>
    </xf>
    <xf numFmtId="0" fontId="0" fillId="0" borderId="0" xfId="706" applyFont="1">
      <alignment vertical="center"/>
    </xf>
    <xf numFmtId="0" fontId="0" fillId="0" borderId="10" xfId="0" applyBorder="1">
      <alignment vertical="center"/>
    </xf>
    <xf numFmtId="176" fontId="0" fillId="0" borderId="0" xfId="0" applyNumberFormat="1">
      <alignment vertical="center"/>
    </xf>
    <xf numFmtId="0" fontId="27" fillId="0" borderId="10" xfId="706" applyFont="1" applyBorder="1" applyAlignment="1">
      <alignment horizontal="center" vertical="center"/>
    </xf>
    <xf numFmtId="0" fontId="24" fillId="0" borderId="10" xfId="0" applyFont="1" applyBorder="1" applyAlignment="1">
      <alignment horizontal="center" vertical="center"/>
    </xf>
    <xf numFmtId="0" fontId="25" fillId="0" borderId="11" xfId="667" applyFont="1" applyBorder="1" applyAlignment="1">
      <alignment vertical="center" shrinkToFit="1"/>
    </xf>
    <xf numFmtId="0" fontId="25" fillId="0" borderId="11" xfId="675" applyFont="1" applyBorder="1" applyAlignment="1">
      <alignment vertical="center" shrinkToFit="1"/>
    </xf>
    <xf numFmtId="0" fontId="24" fillId="0" borderId="10" xfId="0" applyFont="1" applyBorder="1" applyAlignment="1">
      <alignment horizontal="center" vertical="center" wrapText="1"/>
    </xf>
    <xf numFmtId="0" fontId="25" fillId="0" borderId="13" xfId="0" applyFont="1" applyBorder="1" applyAlignment="1">
      <alignment vertical="center" shrinkToFit="1"/>
    </xf>
    <xf numFmtId="0" fontId="25" fillId="0" borderId="10" xfId="696" applyFont="1" applyBorder="1" applyAlignment="1">
      <alignment horizontal="left" vertical="center" wrapText="1"/>
    </xf>
    <xf numFmtId="0" fontId="24" fillId="0" borderId="10" xfId="701" applyFont="1" applyBorder="1" applyAlignment="1">
      <alignment horizontal="center" vertical="center" wrapText="1"/>
    </xf>
    <xf numFmtId="0" fontId="24" fillId="0" borderId="10" xfId="559" applyFont="1" applyBorder="1" applyAlignment="1">
      <alignment horizontal="center" vertical="center" wrapText="1"/>
    </xf>
    <xf numFmtId="0" fontId="25" fillId="0" borderId="10" xfId="559" applyFont="1" applyBorder="1" applyAlignment="1">
      <alignment horizontal="left" vertical="center" wrapText="1"/>
    </xf>
    <xf numFmtId="0" fontId="24" fillId="0" borderId="10" xfId="561" applyFont="1" applyBorder="1" applyAlignment="1">
      <alignment horizontal="center" vertical="center" wrapText="1"/>
    </xf>
    <xf numFmtId="0" fontId="25" fillId="0" borderId="10" xfId="561" applyFont="1" applyBorder="1" applyAlignment="1">
      <alignment horizontal="left" vertical="center" wrapText="1"/>
    </xf>
    <xf numFmtId="0" fontId="24" fillId="0" borderId="10" xfId="568" applyFont="1" applyBorder="1" applyAlignment="1">
      <alignment horizontal="center" vertical="center" wrapText="1"/>
    </xf>
    <xf numFmtId="0" fontId="24" fillId="0" borderId="10" xfId="573" applyFont="1" applyBorder="1" applyAlignment="1">
      <alignment horizontal="center" vertical="center" wrapText="1"/>
    </xf>
    <xf numFmtId="0" fontId="25" fillId="0" borderId="10" xfId="573" applyFont="1" applyBorder="1" applyAlignment="1">
      <alignment horizontal="left" vertical="center" wrapText="1"/>
    </xf>
    <xf numFmtId="0" fontId="24" fillId="0" borderId="10" xfId="578" applyFont="1" applyBorder="1" applyAlignment="1">
      <alignment horizontal="center" vertical="center" wrapText="1"/>
    </xf>
    <xf numFmtId="0" fontId="25" fillId="0" borderId="10" xfId="578" applyFont="1" applyBorder="1" applyAlignment="1">
      <alignment horizontal="left" vertical="center" wrapText="1"/>
    </xf>
    <xf numFmtId="177" fontId="24" fillId="0" borderId="13" xfId="0" applyNumberFormat="1" applyFont="1" applyBorder="1">
      <alignment vertical="center"/>
    </xf>
    <xf numFmtId="177" fontId="24" fillId="0" borderId="10" xfId="0" applyNumberFormat="1" applyFont="1" applyBorder="1" applyAlignment="1">
      <alignment horizontal="center" vertical="center" wrapText="1"/>
    </xf>
    <xf numFmtId="177" fontId="24" fillId="0" borderId="10" xfId="0" applyNumberFormat="1" applyFont="1" applyBorder="1" applyAlignment="1">
      <alignment horizontal="center" vertical="center" wrapText="1" shrinkToFit="1"/>
    </xf>
    <xf numFmtId="177" fontId="0" fillId="0" borderId="0" xfId="0" applyNumberFormat="1">
      <alignment vertical="center"/>
    </xf>
    <xf numFmtId="0" fontId="25" fillId="0" borderId="10" xfId="0" applyFont="1" applyBorder="1" applyAlignment="1">
      <alignment vertical="center" shrinkToFit="1"/>
    </xf>
    <xf numFmtId="0" fontId="24" fillId="0" borderId="14" xfId="0" applyFont="1" applyBorder="1" applyAlignment="1">
      <alignment horizontal="center" vertical="center"/>
    </xf>
    <xf numFmtId="0" fontId="25" fillId="0" borderId="11" xfId="0" applyFont="1" applyBorder="1">
      <alignment vertical="center"/>
    </xf>
    <xf numFmtId="0" fontId="24" fillId="0" borderId="13" xfId="0" applyFont="1" applyBorder="1">
      <alignment vertical="center"/>
    </xf>
    <xf numFmtId="0" fontId="26" fillId="0" borderId="0" xfId="0" applyFont="1">
      <alignment vertical="center"/>
    </xf>
    <xf numFmtId="0" fontId="30" fillId="0" borderId="0" xfId="0" applyFont="1">
      <alignment vertical="center"/>
    </xf>
    <xf numFmtId="0" fontId="23" fillId="0" borderId="0" xfId="706" applyFont="1" applyAlignment="1">
      <alignment horizontal="center" vertical="center"/>
    </xf>
    <xf numFmtId="177" fontId="24" fillId="0" borderId="0" xfId="0" applyNumberFormat="1" applyFont="1" applyAlignment="1">
      <alignment vertical="top"/>
    </xf>
    <xf numFmtId="0" fontId="24" fillId="0" borderId="0" xfId="706" applyFont="1" applyAlignment="1">
      <alignment vertical="top"/>
    </xf>
    <xf numFmtId="0" fontId="24" fillId="0" borderId="15" xfId="0" applyFont="1" applyBorder="1" applyAlignment="1">
      <alignment horizontal="center" vertical="center"/>
    </xf>
    <xf numFmtId="177" fontId="24" fillId="0" borderId="15" xfId="0" applyNumberFormat="1" applyFont="1" applyBorder="1" applyAlignment="1">
      <alignment horizontal="right" vertical="center"/>
    </xf>
    <xf numFmtId="0" fontId="33" fillId="0" borderId="0" xfId="683" applyFont="1">
      <alignment vertical="center"/>
    </xf>
    <xf numFmtId="0" fontId="25" fillId="0" borderId="16" xfId="689" applyFont="1" applyBorder="1" applyAlignment="1">
      <alignment horizontal="left" vertical="center" wrapText="1"/>
    </xf>
    <xf numFmtId="0" fontId="25" fillId="0" borderId="16" xfId="573" applyFont="1" applyBorder="1" applyAlignment="1">
      <alignment horizontal="left" vertical="center" wrapText="1"/>
    </xf>
    <xf numFmtId="0" fontId="25" fillId="0" borderId="16" xfId="578" applyFont="1" applyBorder="1" applyAlignment="1">
      <alignment horizontal="left" vertical="center" wrapText="1"/>
    </xf>
    <xf numFmtId="0" fontId="25" fillId="0" borderId="16" xfId="559" applyFont="1" applyBorder="1" applyAlignment="1">
      <alignment horizontal="left" vertical="center" wrapText="1"/>
    </xf>
    <xf numFmtId="0" fontId="25" fillId="0" borderId="16" xfId="561" applyFont="1" applyBorder="1" applyAlignment="1">
      <alignment horizontal="left" vertical="center" wrapText="1"/>
    </xf>
    <xf numFmtId="0" fontId="7" fillId="37" borderId="0" xfId="706" applyFill="1" applyProtection="1">
      <alignment vertical="center"/>
      <protection locked="0"/>
    </xf>
    <xf numFmtId="0" fontId="7" fillId="0" borderId="0" xfId="0" applyFont="1">
      <alignment vertical="center"/>
    </xf>
    <xf numFmtId="0" fontId="7" fillId="0" borderId="0" xfId="706" applyAlignment="1">
      <alignment horizontal="left" vertical="center" indent="1"/>
    </xf>
    <xf numFmtId="0" fontId="34" fillId="0" borderId="0" xfId="0" applyFont="1" applyAlignment="1">
      <alignment horizontal="right" vertical="center"/>
    </xf>
    <xf numFmtId="0" fontId="1" fillId="0" borderId="14" xfId="0" applyFont="1" applyBorder="1">
      <alignment vertical="center"/>
    </xf>
    <xf numFmtId="0" fontId="1" fillId="0" borderId="20" xfId="0" applyFont="1" applyBorder="1">
      <alignment vertical="center"/>
    </xf>
    <xf numFmtId="0" fontId="1" fillId="0" borderId="21" xfId="0" applyFont="1" applyBorder="1">
      <alignment vertical="center"/>
    </xf>
    <xf numFmtId="0" fontId="1" fillId="0" borderId="0" xfId="0" applyFont="1">
      <alignment vertical="center"/>
    </xf>
    <xf numFmtId="0" fontId="1" fillId="0" borderId="22" xfId="0" applyFont="1" applyBorder="1">
      <alignment vertical="center"/>
    </xf>
    <xf numFmtId="0" fontId="0" fillId="0" borderId="21" xfId="0" applyBorder="1">
      <alignment vertical="center"/>
    </xf>
    <xf numFmtId="0" fontId="1" fillId="0" borderId="23" xfId="0" applyFont="1" applyBorder="1">
      <alignment vertical="center"/>
    </xf>
    <xf numFmtId="0" fontId="1" fillId="0" borderId="15" xfId="0" applyFont="1" applyBorder="1">
      <alignment vertical="center"/>
    </xf>
    <xf numFmtId="0" fontId="1" fillId="0" borderId="24" xfId="0" applyFont="1" applyBorder="1">
      <alignment vertical="center"/>
    </xf>
    <xf numFmtId="0" fontId="0" fillId="0" borderId="19" xfId="0" applyBorder="1">
      <alignment vertical="center"/>
    </xf>
    <xf numFmtId="0" fontId="0" fillId="39" borderId="0" xfId="0" applyFill="1">
      <alignment vertical="center"/>
    </xf>
    <xf numFmtId="0" fontId="1" fillId="39" borderId="22" xfId="0" applyFont="1" applyFill="1" applyBorder="1">
      <alignment vertical="center"/>
    </xf>
    <xf numFmtId="0" fontId="1" fillId="39" borderId="0" xfId="0" applyFont="1" applyFill="1">
      <alignment vertical="center"/>
    </xf>
    <xf numFmtId="178" fontId="0" fillId="38" borderId="10" xfId="0" applyNumberFormat="1" applyFill="1" applyBorder="1">
      <alignment vertical="center"/>
    </xf>
    <xf numFmtId="178" fontId="0" fillId="0" borderId="10" xfId="0" applyNumberFormat="1" applyBorder="1" applyAlignment="1">
      <alignment vertical="center" shrinkToFit="1"/>
    </xf>
    <xf numFmtId="177" fontId="1" fillId="0" borderId="12" xfId="701" applyNumberFormat="1" applyBorder="1" applyAlignment="1">
      <alignment vertical="center"/>
    </xf>
    <xf numFmtId="177" fontId="1" fillId="0" borderId="10" xfId="0" applyNumberFormat="1" applyFont="1" applyBorder="1">
      <alignment vertical="center"/>
    </xf>
    <xf numFmtId="177" fontId="1" fillId="0" borderId="12" xfId="559" applyNumberFormat="1" applyBorder="1" applyAlignment="1">
      <alignment vertical="center"/>
    </xf>
    <xf numFmtId="177" fontId="1" fillId="0" borderId="12" xfId="561" applyNumberFormat="1" applyBorder="1" applyAlignment="1">
      <alignment vertical="center"/>
    </xf>
    <xf numFmtId="177" fontId="1" fillId="0" borderId="12" xfId="568" applyNumberFormat="1" applyBorder="1" applyAlignment="1">
      <alignment vertical="center"/>
    </xf>
    <xf numFmtId="177" fontId="1" fillId="0" borderId="12" xfId="573" applyNumberFormat="1" applyBorder="1" applyAlignment="1">
      <alignment vertical="center"/>
    </xf>
    <xf numFmtId="177" fontId="1" fillId="0" borderId="12" xfId="578" applyNumberFormat="1" applyBorder="1" applyAlignment="1">
      <alignment vertical="center"/>
    </xf>
    <xf numFmtId="177" fontId="1" fillId="0" borderId="12" xfId="597" applyNumberFormat="1" applyBorder="1">
      <alignment vertical="center"/>
    </xf>
    <xf numFmtId="176" fontId="0" fillId="0" borderId="10" xfId="0" applyNumberFormat="1" applyBorder="1" applyAlignment="1">
      <alignment vertical="center" shrinkToFit="1"/>
    </xf>
    <xf numFmtId="176" fontId="0" fillId="0" borderId="10" xfId="0" applyNumberFormat="1" applyBorder="1">
      <alignment vertical="center"/>
    </xf>
    <xf numFmtId="176" fontId="0" fillId="38" borderId="10" xfId="0" applyNumberFormat="1" applyFill="1" applyBorder="1" applyAlignment="1">
      <alignment vertical="center" shrinkToFit="1"/>
    </xf>
    <xf numFmtId="177" fontId="1" fillId="37" borderId="12" xfId="597" applyNumberFormat="1" applyFill="1" applyBorder="1" applyProtection="1">
      <alignment vertical="center"/>
      <protection locked="0"/>
    </xf>
    <xf numFmtId="177" fontId="1" fillId="0" borderId="13" xfId="0" applyNumberFormat="1" applyFont="1" applyBorder="1">
      <alignment vertical="center"/>
    </xf>
    <xf numFmtId="177" fontId="0" fillId="0" borderId="10" xfId="0" applyNumberFormat="1" applyBorder="1">
      <alignment vertical="center"/>
    </xf>
    <xf numFmtId="0" fontId="26" fillId="0" borderId="0" xfId="706" applyFont="1">
      <alignment vertical="center"/>
    </xf>
    <xf numFmtId="0" fontId="7" fillId="39" borderId="0" xfId="0" applyFont="1" applyFill="1">
      <alignment vertical="center"/>
    </xf>
    <xf numFmtId="178" fontId="0" fillId="0" borderId="10" xfId="0" applyNumberFormat="1" applyBorder="1">
      <alignment vertical="center"/>
    </xf>
    <xf numFmtId="0" fontId="35" fillId="0" borderId="0" xfId="706" applyFont="1">
      <alignment vertical="center"/>
    </xf>
    <xf numFmtId="0" fontId="36" fillId="0" borderId="0" xfId="0" applyFont="1">
      <alignment vertical="center"/>
    </xf>
    <xf numFmtId="177" fontId="34" fillId="0" borderId="14" xfId="0" applyNumberFormat="1" applyFont="1" applyBorder="1" applyAlignment="1">
      <alignment horizontal="right" vertical="center" indent="2"/>
    </xf>
    <xf numFmtId="0" fontId="7" fillId="0" borderId="0" xfId="706" applyAlignment="1">
      <alignment vertical="center" wrapText="1"/>
    </xf>
    <xf numFmtId="0" fontId="0" fillId="0" borderId="0" xfId="0" applyAlignment="1">
      <alignment vertical="center" wrapText="1"/>
    </xf>
    <xf numFmtId="0" fontId="22" fillId="0" borderId="0" xfId="706" applyFont="1" applyAlignment="1">
      <alignment horizontal="center" vertical="center"/>
    </xf>
    <xf numFmtId="0" fontId="7" fillId="0" borderId="0" xfId="706" applyAlignment="1">
      <alignment horizontal="center" vertical="center"/>
    </xf>
    <xf numFmtId="0" fontId="25" fillId="0" borderId="16" xfId="706" applyFont="1" applyBorder="1" applyAlignment="1">
      <alignment horizontal="center" vertical="center" textRotation="255"/>
    </xf>
    <xf numFmtId="0" fontId="25" fillId="0" borderId="17" xfId="706" applyFont="1" applyBorder="1" applyAlignment="1">
      <alignment horizontal="center" vertical="center" textRotation="255"/>
    </xf>
    <xf numFmtId="0" fontId="26" fillId="0" borderId="0" xfId="706" applyFont="1" applyAlignment="1">
      <alignment horizontal="center" vertical="center"/>
    </xf>
    <xf numFmtId="0" fontId="25" fillId="0" borderId="19" xfId="0" applyFont="1" applyBorder="1" applyAlignment="1">
      <alignment horizontal="left" vertical="center"/>
    </xf>
    <xf numFmtId="0" fontId="25" fillId="0" borderId="14" xfId="0" applyFont="1" applyBorder="1" applyAlignment="1">
      <alignment horizontal="left" vertical="center"/>
    </xf>
    <xf numFmtId="0" fontId="25" fillId="0" borderId="21" xfId="0" applyFont="1" applyBorder="1" applyAlignment="1">
      <alignment horizontal="left" vertical="center"/>
    </xf>
    <xf numFmtId="0" fontId="25" fillId="0" borderId="0" xfId="0" applyFont="1" applyAlignment="1">
      <alignment horizontal="left" vertical="center"/>
    </xf>
    <xf numFmtId="0" fontId="25" fillId="0" borderId="23" xfId="0" applyFont="1" applyBorder="1" applyAlignment="1">
      <alignment horizontal="left" vertical="center"/>
    </xf>
    <xf numFmtId="0" fontId="25" fillId="0" borderId="15" xfId="0" applyFont="1" applyBorder="1" applyAlignment="1">
      <alignment horizontal="left" vertical="center"/>
    </xf>
    <xf numFmtId="0" fontId="24" fillId="0" borderId="11" xfId="0" applyFont="1" applyBorder="1" applyAlignment="1">
      <alignment horizontal="center" vertical="center"/>
    </xf>
    <xf numFmtId="0" fontId="24" fillId="0" borderId="13" xfId="0" applyFont="1" applyBorder="1" applyAlignment="1">
      <alignment horizontal="center" vertical="center"/>
    </xf>
    <xf numFmtId="0" fontId="31" fillId="0" borderId="16" xfId="0" applyFont="1" applyBorder="1" applyAlignment="1">
      <alignment horizontal="left" vertical="center" wrapText="1"/>
    </xf>
    <xf numFmtId="0" fontId="31" fillId="0" borderId="18" xfId="0" applyFont="1" applyBorder="1" applyAlignment="1">
      <alignment horizontal="left" vertical="center" wrapText="1"/>
    </xf>
    <xf numFmtId="0" fontId="31" fillId="0" borderId="17" xfId="0" applyFont="1" applyBorder="1" applyAlignment="1">
      <alignment horizontal="left" vertical="center" wrapText="1"/>
    </xf>
    <xf numFmtId="0" fontId="25" fillId="0" borderId="19" xfId="673" applyFont="1" applyBorder="1" applyAlignment="1">
      <alignment horizontal="left" vertical="center" wrapText="1" shrinkToFit="1"/>
    </xf>
    <xf numFmtId="0" fontId="25" fillId="0" borderId="20" xfId="673" applyFont="1" applyBorder="1" applyAlignment="1">
      <alignment horizontal="left" vertical="center" shrinkToFit="1"/>
    </xf>
    <xf numFmtId="0" fontId="25" fillId="0" borderId="21" xfId="673" applyFont="1" applyBorder="1" applyAlignment="1">
      <alignment horizontal="left" vertical="center" shrinkToFit="1"/>
    </xf>
    <xf numFmtId="0" fontId="25" fillId="0" borderId="22" xfId="673" applyFont="1" applyBorder="1" applyAlignment="1">
      <alignment horizontal="left" vertical="center" shrinkToFit="1"/>
    </xf>
    <xf numFmtId="0" fontId="25" fillId="0" borderId="23" xfId="673" applyFont="1" applyBorder="1" applyAlignment="1">
      <alignment horizontal="left" vertical="center" shrinkToFit="1"/>
    </xf>
    <xf numFmtId="0" fontId="25" fillId="0" borderId="24" xfId="673" applyFont="1" applyBorder="1" applyAlignment="1">
      <alignment horizontal="left" vertical="center" shrinkToFit="1"/>
    </xf>
    <xf numFmtId="0" fontId="25" fillId="0" borderId="19" xfId="675" applyFont="1" applyBorder="1" applyAlignment="1">
      <alignment horizontal="left" vertical="center" wrapText="1" shrinkToFit="1"/>
    </xf>
    <xf numFmtId="0" fontId="25" fillId="0" borderId="20" xfId="675" applyFont="1" applyBorder="1" applyAlignment="1">
      <alignment horizontal="left" vertical="center" shrinkToFit="1"/>
    </xf>
    <xf numFmtId="0" fontId="25" fillId="0" borderId="21" xfId="675" applyFont="1" applyBorder="1" applyAlignment="1">
      <alignment horizontal="left" vertical="center" shrinkToFit="1"/>
    </xf>
    <xf numFmtId="0" fontId="25" fillId="0" borderId="22" xfId="675" applyFont="1" applyBorder="1" applyAlignment="1">
      <alignment horizontal="left" vertical="center" shrinkToFit="1"/>
    </xf>
    <xf numFmtId="0" fontId="25" fillId="0" borderId="23" xfId="675" applyFont="1" applyBorder="1" applyAlignment="1">
      <alignment horizontal="left" vertical="center" shrinkToFit="1"/>
    </xf>
    <xf numFmtId="0" fontId="25" fillId="0" borderId="24" xfId="675" applyFont="1" applyBorder="1" applyAlignment="1">
      <alignment horizontal="left" vertical="center" shrinkToFit="1"/>
    </xf>
    <xf numFmtId="0" fontId="0" fillId="37" borderId="0" xfId="0" applyFill="1" applyAlignment="1" applyProtection="1">
      <alignment vertical="top" shrinkToFit="1"/>
      <protection locked="0"/>
    </xf>
    <xf numFmtId="0" fontId="0" fillId="0" borderId="0" xfId="0" applyAlignment="1">
      <alignment vertical="top" shrinkToFit="1"/>
    </xf>
    <xf numFmtId="0" fontId="0" fillId="37" borderId="15" xfId="0" applyFill="1" applyBorder="1" applyAlignment="1" applyProtection="1">
      <alignment vertical="top" shrinkToFit="1"/>
      <protection locked="0"/>
    </xf>
    <xf numFmtId="0" fontId="0" fillId="0" borderId="15" xfId="0" applyBorder="1" applyAlignment="1">
      <alignment vertical="top" shrinkToFit="1"/>
    </xf>
    <xf numFmtId="0" fontId="24" fillId="0" borderId="12" xfId="0" applyFont="1" applyBorder="1" applyAlignment="1">
      <alignment horizontal="center" vertical="center"/>
    </xf>
    <xf numFmtId="0" fontId="24" fillId="0" borderId="10" xfId="0" applyFont="1" applyBorder="1" applyAlignment="1">
      <alignment horizontal="left" vertical="center" wrapText="1"/>
    </xf>
    <xf numFmtId="0" fontId="24" fillId="0" borderId="10" xfId="0" applyFont="1" applyBorder="1" applyAlignment="1">
      <alignment horizontal="left" vertical="center"/>
    </xf>
    <xf numFmtId="0" fontId="25" fillId="0" borderId="10" xfId="707" applyFont="1" applyBorder="1" applyAlignment="1">
      <alignment horizontal="left" vertical="center" wrapText="1"/>
    </xf>
    <xf numFmtId="0" fontId="24" fillId="0" borderId="10" xfId="0" applyFont="1" applyBorder="1" applyAlignment="1">
      <alignment horizontal="center" vertical="center"/>
    </xf>
    <xf numFmtId="0" fontId="24" fillId="0" borderId="16" xfId="0" applyFont="1" applyBorder="1" applyAlignment="1">
      <alignment horizontal="left" vertical="center" wrapText="1" shrinkToFit="1"/>
    </xf>
    <xf numFmtId="0" fontId="24" fillId="0" borderId="18" xfId="0" applyFont="1" applyBorder="1" applyAlignment="1">
      <alignment horizontal="left" vertical="center" shrinkToFit="1"/>
    </xf>
    <xf numFmtId="0" fontId="24" fillId="0" borderId="17" xfId="0" applyFont="1" applyBorder="1" applyAlignment="1">
      <alignment horizontal="left" vertical="center" shrinkToFit="1"/>
    </xf>
    <xf numFmtId="0" fontId="25" fillId="0" borderId="16" xfId="0" applyFont="1" applyBorder="1" applyAlignment="1">
      <alignment horizontal="left" vertical="center" wrapText="1"/>
    </xf>
    <xf numFmtId="0" fontId="25" fillId="0" borderId="18" xfId="0" applyFont="1" applyBorder="1" applyAlignment="1">
      <alignment horizontal="left" vertical="center" wrapText="1"/>
    </xf>
    <xf numFmtId="0" fontId="25" fillId="0" borderId="17" xfId="0" applyFont="1" applyBorder="1" applyAlignment="1">
      <alignment horizontal="left" vertical="center" wrapText="1"/>
    </xf>
    <xf numFmtId="0" fontId="25" fillId="0" borderId="16" xfId="691" applyFont="1" applyBorder="1" applyAlignment="1">
      <alignment horizontal="left" vertical="center" wrapText="1"/>
    </xf>
    <xf numFmtId="0" fontId="25" fillId="0" borderId="18" xfId="691" applyFont="1" applyBorder="1" applyAlignment="1">
      <alignment horizontal="left" vertical="center" wrapText="1"/>
    </xf>
    <xf numFmtId="0" fontId="25" fillId="0" borderId="17" xfId="691" applyFont="1" applyBorder="1" applyAlignment="1">
      <alignment horizontal="left" vertical="center" wrapText="1"/>
    </xf>
    <xf numFmtId="0" fontId="25" fillId="0" borderId="16" xfId="573" applyFont="1" applyBorder="1" applyAlignment="1">
      <alignment horizontal="left" vertical="center" wrapText="1"/>
    </xf>
    <xf numFmtId="0" fontId="25" fillId="0" borderId="18" xfId="573" applyFont="1" applyBorder="1" applyAlignment="1">
      <alignment horizontal="left" vertical="center" wrapText="1"/>
    </xf>
    <xf numFmtId="0" fontId="25" fillId="0" borderId="17" xfId="573" applyFont="1" applyBorder="1" applyAlignment="1">
      <alignment horizontal="left" vertical="center" wrapText="1"/>
    </xf>
    <xf numFmtId="0" fontId="25" fillId="0" borderId="16" xfId="578" applyFont="1" applyBorder="1" applyAlignment="1">
      <alignment horizontal="left" vertical="center" wrapText="1"/>
    </xf>
    <xf numFmtId="0" fontId="25" fillId="0" borderId="18" xfId="578" applyFont="1" applyBorder="1" applyAlignment="1">
      <alignment horizontal="left" vertical="center" wrapText="1"/>
    </xf>
    <xf numFmtId="0" fontId="25" fillId="0" borderId="17" xfId="578" applyFont="1" applyBorder="1" applyAlignment="1">
      <alignment horizontal="left" vertical="center" wrapText="1"/>
    </xf>
    <xf numFmtId="0" fontId="25" fillId="0" borderId="16" xfId="559" applyFont="1" applyBorder="1" applyAlignment="1">
      <alignment horizontal="left" vertical="center" wrapText="1"/>
    </xf>
    <xf numFmtId="0" fontId="25" fillId="0" borderId="18" xfId="559" applyFont="1" applyBorder="1" applyAlignment="1">
      <alignment horizontal="left" vertical="center" wrapText="1"/>
    </xf>
    <xf numFmtId="0" fontId="25" fillId="0" borderId="17" xfId="559" applyFont="1" applyBorder="1" applyAlignment="1">
      <alignment horizontal="left" vertical="center" wrapText="1"/>
    </xf>
    <xf numFmtId="0" fontId="25" fillId="0" borderId="11" xfId="0" applyFont="1" applyBorder="1" applyAlignment="1">
      <alignment horizontal="left" vertical="center" wrapText="1"/>
    </xf>
    <xf numFmtId="0" fontId="25" fillId="0" borderId="13" xfId="0" applyFont="1" applyBorder="1" applyAlignment="1">
      <alignment horizontal="left" vertical="center" wrapText="1"/>
    </xf>
    <xf numFmtId="0" fontId="25" fillId="0" borderId="12" xfId="0" applyFont="1" applyBorder="1" applyAlignment="1">
      <alignment horizontal="left" vertical="center" wrapText="1"/>
    </xf>
    <xf numFmtId="0" fontId="24" fillId="0" borderId="16" xfId="0" applyFont="1" applyBorder="1" applyAlignment="1">
      <alignment horizontal="left" vertical="center" wrapText="1"/>
    </xf>
    <xf numFmtId="0" fontId="24" fillId="0" borderId="18" xfId="0" applyFont="1" applyBorder="1" applyAlignment="1">
      <alignment horizontal="left" vertical="center" wrapText="1"/>
    </xf>
    <xf numFmtId="0" fontId="24" fillId="0" borderId="17" xfId="0" applyFont="1" applyBorder="1" applyAlignment="1">
      <alignment horizontal="left" vertical="center" wrapText="1"/>
    </xf>
    <xf numFmtId="0" fontId="25" fillId="0" borderId="16" xfId="561" applyFont="1" applyBorder="1" applyAlignment="1">
      <alignment horizontal="left" vertical="center" wrapText="1"/>
    </xf>
    <xf numFmtId="0" fontId="25" fillId="0" borderId="18" xfId="561" applyFont="1" applyBorder="1" applyAlignment="1">
      <alignment horizontal="left" vertical="center" wrapText="1"/>
    </xf>
    <xf numFmtId="0" fontId="25" fillId="0" borderId="17" xfId="561" applyFont="1" applyBorder="1" applyAlignment="1">
      <alignment horizontal="left" vertical="center" wrapText="1"/>
    </xf>
    <xf numFmtId="0" fontId="24" fillId="0" borderId="16" xfId="0" applyFont="1" applyBorder="1" applyAlignment="1">
      <alignment horizontal="left" vertical="center" shrinkToFit="1"/>
    </xf>
    <xf numFmtId="0" fontId="24" fillId="0" borderId="18" xfId="0" applyFont="1" applyBorder="1" applyAlignment="1">
      <alignment horizontal="left" vertical="center"/>
    </xf>
    <xf numFmtId="0" fontId="24" fillId="0" borderId="17" xfId="0" applyFont="1" applyBorder="1" applyAlignment="1">
      <alignment horizontal="left" vertical="center"/>
    </xf>
    <xf numFmtId="0" fontId="24" fillId="37" borderId="0" xfId="0" applyFont="1" applyFill="1" applyAlignment="1" applyProtection="1">
      <alignment vertical="top" shrinkToFit="1"/>
      <protection locked="0"/>
    </xf>
    <xf numFmtId="0" fontId="24" fillId="37" borderId="15" xfId="0" applyFont="1" applyFill="1" applyBorder="1" applyAlignment="1" applyProtection="1">
      <alignment vertical="top" shrinkToFit="1"/>
      <protection locked="0"/>
    </xf>
    <xf numFmtId="0" fontId="25" fillId="0" borderId="19" xfId="707" applyFont="1" applyBorder="1" applyAlignment="1">
      <alignment horizontal="left" vertical="center" wrapText="1"/>
    </xf>
    <xf numFmtId="0" fontId="25" fillId="0" borderId="14" xfId="707" applyFont="1" applyBorder="1" applyAlignment="1">
      <alignment horizontal="left" vertical="center" wrapText="1"/>
    </xf>
    <xf numFmtId="0" fontId="25" fillId="0" borderId="21" xfId="707" applyFont="1" applyBorder="1" applyAlignment="1">
      <alignment horizontal="left" vertical="center" wrapText="1"/>
    </xf>
    <xf numFmtId="0" fontId="25" fillId="0" borderId="0" xfId="707" applyFont="1" applyAlignment="1">
      <alignment horizontal="left" vertical="center" wrapText="1"/>
    </xf>
    <xf numFmtId="0" fontId="7" fillId="0" borderId="0" xfId="706" applyFill="1" applyProtection="1">
      <alignment vertical="center"/>
      <protection locked="0"/>
    </xf>
    <xf numFmtId="0" fontId="0" fillId="0" borderId="0" xfId="0" applyFill="1">
      <alignment vertical="center"/>
    </xf>
    <xf numFmtId="0" fontId="7" fillId="0" borderId="0" xfId="706" applyFill="1">
      <alignment vertical="center"/>
    </xf>
    <xf numFmtId="0" fontId="1" fillId="0" borderId="14" xfId="0" applyFont="1" applyFill="1" applyBorder="1">
      <alignment vertical="center"/>
    </xf>
    <xf numFmtId="0" fontId="1" fillId="0" borderId="20" xfId="0" applyFont="1" applyFill="1" applyBorder="1">
      <alignment vertical="center"/>
    </xf>
    <xf numFmtId="0" fontId="1" fillId="0" borderId="0" xfId="0" applyFont="1" applyFill="1">
      <alignment vertical="center"/>
    </xf>
    <xf numFmtId="0" fontId="1" fillId="0" borderId="22" xfId="0" applyFont="1" applyFill="1" applyBorder="1">
      <alignment vertical="center"/>
    </xf>
  </cellXfs>
  <cellStyles count="718">
    <cellStyle name="20% - アクセント 1" xfId="1" builtinId="30" customBuiltin="1"/>
    <cellStyle name="20% - アクセント 1 2" xfId="2" xr:uid="{00000000-0005-0000-0000-000001000000}"/>
    <cellStyle name="20% - アクセント 1 2 2" xfId="3" xr:uid="{00000000-0005-0000-0000-000002000000}"/>
    <cellStyle name="20% - アクセント 1 2 2 2" xfId="4" xr:uid="{00000000-0005-0000-0000-000003000000}"/>
    <cellStyle name="20% - アクセント 1 2 3" xfId="5" xr:uid="{00000000-0005-0000-0000-000004000000}"/>
    <cellStyle name="20% - アクセント 1 3" xfId="6" xr:uid="{00000000-0005-0000-0000-000005000000}"/>
    <cellStyle name="20% - アクセント 1 3 2" xfId="7" xr:uid="{00000000-0005-0000-0000-000006000000}"/>
    <cellStyle name="20% - アクセント 1 3 2 2" xfId="8" xr:uid="{00000000-0005-0000-0000-000007000000}"/>
    <cellStyle name="20% - アクセント 1 3 3" xfId="9" xr:uid="{00000000-0005-0000-0000-000008000000}"/>
    <cellStyle name="20% - アクセント 1 4" xfId="10" xr:uid="{00000000-0005-0000-0000-000009000000}"/>
    <cellStyle name="20% - アクセント 1 4 2" xfId="11" xr:uid="{00000000-0005-0000-0000-00000A000000}"/>
    <cellStyle name="20% - アクセント 1 4 2 2" xfId="12" xr:uid="{00000000-0005-0000-0000-00000B000000}"/>
    <cellStyle name="20% - アクセント 1 4 3" xfId="13" xr:uid="{00000000-0005-0000-0000-00000C000000}"/>
    <cellStyle name="20% - アクセント 1 5" xfId="14" xr:uid="{00000000-0005-0000-0000-00000D000000}"/>
    <cellStyle name="20% - アクセント 1 5 2" xfId="15" xr:uid="{00000000-0005-0000-0000-00000E000000}"/>
    <cellStyle name="20% - アクセント 1 5 2 2" xfId="16" xr:uid="{00000000-0005-0000-0000-00000F000000}"/>
    <cellStyle name="20% - アクセント 1 5 3" xfId="17" xr:uid="{00000000-0005-0000-0000-000010000000}"/>
    <cellStyle name="20% - アクセント 1 6" xfId="18" xr:uid="{00000000-0005-0000-0000-000011000000}"/>
    <cellStyle name="20% - アクセント 1 7" xfId="19" xr:uid="{00000000-0005-0000-0000-000012000000}"/>
    <cellStyle name="20% - アクセント 2" xfId="20" builtinId="34" customBuiltin="1"/>
    <cellStyle name="20% - アクセント 2 2" xfId="21" xr:uid="{00000000-0005-0000-0000-000014000000}"/>
    <cellStyle name="20% - アクセント 2 2 2" xfId="22" xr:uid="{00000000-0005-0000-0000-000015000000}"/>
    <cellStyle name="20% - アクセント 2 2 2 2" xfId="23" xr:uid="{00000000-0005-0000-0000-000016000000}"/>
    <cellStyle name="20% - アクセント 2 2 3" xfId="24" xr:uid="{00000000-0005-0000-0000-000017000000}"/>
    <cellStyle name="20% - アクセント 2 3" xfId="25" xr:uid="{00000000-0005-0000-0000-000018000000}"/>
    <cellStyle name="20% - アクセント 2 3 2" xfId="26" xr:uid="{00000000-0005-0000-0000-000019000000}"/>
    <cellStyle name="20% - アクセント 2 3 2 2" xfId="27" xr:uid="{00000000-0005-0000-0000-00001A000000}"/>
    <cellStyle name="20% - アクセント 2 3 3" xfId="28" xr:uid="{00000000-0005-0000-0000-00001B000000}"/>
    <cellStyle name="20% - アクセント 2 4" xfId="29" xr:uid="{00000000-0005-0000-0000-00001C000000}"/>
    <cellStyle name="20% - アクセント 2 4 2" xfId="30" xr:uid="{00000000-0005-0000-0000-00001D000000}"/>
    <cellStyle name="20% - アクセント 2 4 2 2" xfId="31" xr:uid="{00000000-0005-0000-0000-00001E000000}"/>
    <cellStyle name="20% - アクセント 2 4 3" xfId="32" xr:uid="{00000000-0005-0000-0000-00001F000000}"/>
    <cellStyle name="20% - アクセント 2 5" xfId="33" xr:uid="{00000000-0005-0000-0000-000020000000}"/>
    <cellStyle name="20% - アクセント 2 5 2" xfId="34" xr:uid="{00000000-0005-0000-0000-000021000000}"/>
    <cellStyle name="20% - アクセント 2 5 2 2" xfId="35" xr:uid="{00000000-0005-0000-0000-000022000000}"/>
    <cellStyle name="20% - アクセント 2 5 3" xfId="36" xr:uid="{00000000-0005-0000-0000-000023000000}"/>
    <cellStyle name="20% - アクセント 2 6" xfId="37" xr:uid="{00000000-0005-0000-0000-000024000000}"/>
    <cellStyle name="20% - アクセント 2 7" xfId="38" xr:uid="{00000000-0005-0000-0000-000025000000}"/>
    <cellStyle name="20% - アクセント 3" xfId="39" builtinId="38" customBuiltin="1"/>
    <cellStyle name="20% - アクセント 3 2" xfId="40" xr:uid="{00000000-0005-0000-0000-000027000000}"/>
    <cellStyle name="20% - アクセント 3 2 2" xfId="41" xr:uid="{00000000-0005-0000-0000-000028000000}"/>
    <cellStyle name="20% - アクセント 3 2 2 2" xfId="42" xr:uid="{00000000-0005-0000-0000-000029000000}"/>
    <cellStyle name="20% - アクセント 3 2 3" xfId="43" xr:uid="{00000000-0005-0000-0000-00002A000000}"/>
    <cellStyle name="20% - アクセント 3 3" xfId="44" xr:uid="{00000000-0005-0000-0000-00002B000000}"/>
    <cellStyle name="20% - アクセント 3 3 2" xfId="45" xr:uid="{00000000-0005-0000-0000-00002C000000}"/>
    <cellStyle name="20% - アクセント 3 3 2 2" xfId="46" xr:uid="{00000000-0005-0000-0000-00002D000000}"/>
    <cellStyle name="20% - アクセント 3 3 3" xfId="47" xr:uid="{00000000-0005-0000-0000-00002E000000}"/>
    <cellStyle name="20% - アクセント 3 4" xfId="48" xr:uid="{00000000-0005-0000-0000-00002F000000}"/>
    <cellStyle name="20% - アクセント 3 4 2" xfId="49" xr:uid="{00000000-0005-0000-0000-000030000000}"/>
    <cellStyle name="20% - アクセント 3 4 2 2" xfId="50" xr:uid="{00000000-0005-0000-0000-000031000000}"/>
    <cellStyle name="20% - アクセント 3 4 3" xfId="51" xr:uid="{00000000-0005-0000-0000-000032000000}"/>
    <cellStyle name="20% - アクセント 3 5" xfId="52" xr:uid="{00000000-0005-0000-0000-000033000000}"/>
    <cellStyle name="20% - アクセント 3 5 2" xfId="53" xr:uid="{00000000-0005-0000-0000-000034000000}"/>
    <cellStyle name="20% - アクセント 3 5 2 2" xfId="54" xr:uid="{00000000-0005-0000-0000-000035000000}"/>
    <cellStyle name="20% - アクセント 3 5 3" xfId="55" xr:uid="{00000000-0005-0000-0000-000036000000}"/>
    <cellStyle name="20% - アクセント 3 6" xfId="56" xr:uid="{00000000-0005-0000-0000-000037000000}"/>
    <cellStyle name="20% - アクセント 3 7" xfId="57" xr:uid="{00000000-0005-0000-0000-000038000000}"/>
    <cellStyle name="20% - アクセント 4" xfId="58" builtinId="42" customBuiltin="1"/>
    <cellStyle name="20% - アクセント 4 2" xfId="59" xr:uid="{00000000-0005-0000-0000-00003A000000}"/>
    <cellStyle name="20% - アクセント 4 2 2" xfId="60" xr:uid="{00000000-0005-0000-0000-00003B000000}"/>
    <cellStyle name="20% - アクセント 4 2 2 2" xfId="61" xr:uid="{00000000-0005-0000-0000-00003C000000}"/>
    <cellStyle name="20% - アクセント 4 2 3" xfId="62" xr:uid="{00000000-0005-0000-0000-00003D000000}"/>
    <cellStyle name="20% - アクセント 4 3" xfId="63" xr:uid="{00000000-0005-0000-0000-00003E000000}"/>
    <cellStyle name="20% - アクセント 4 3 2" xfId="64" xr:uid="{00000000-0005-0000-0000-00003F000000}"/>
    <cellStyle name="20% - アクセント 4 3 2 2" xfId="65" xr:uid="{00000000-0005-0000-0000-000040000000}"/>
    <cellStyle name="20% - アクセント 4 3 3" xfId="66" xr:uid="{00000000-0005-0000-0000-000041000000}"/>
    <cellStyle name="20% - アクセント 4 4" xfId="67" xr:uid="{00000000-0005-0000-0000-000042000000}"/>
    <cellStyle name="20% - アクセント 4 4 2" xfId="68" xr:uid="{00000000-0005-0000-0000-000043000000}"/>
    <cellStyle name="20% - アクセント 4 4 2 2" xfId="69" xr:uid="{00000000-0005-0000-0000-000044000000}"/>
    <cellStyle name="20% - アクセント 4 4 3" xfId="70" xr:uid="{00000000-0005-0000-0000-000045000000}"/>
    <cellStyle name="20% - アクセント 4 5" xfId="71" xr:uid="{00000000-0005-0000-0000-000046000000}"/>
    <cellStyle name="20% - アクセント 4 5 2" xfId="72" xr:uid="{00000000-0005-0000-0000-000047000000}"/>
    <cellStyle name="20% - アクセント 4 5 2 2" xfId="73" xr:uid="{00000000-0005-0000-0000-000048000000}"/>
    <cellStyle name="20% - アクセント 4 5 3" xfId="74" xr:uid="{00000000-0005-0000-0000-000049000000}"/>
    <cellStyle name="20% - アクセント 4 6" xfId="75" xr:uid="{00000000-0005-0000-0000-00004A000000}"/>
    <cellStyle name="20% - アクセント 4 7" xfId="76" xr:uid="{00000000-0005-0000-0000-00004B000000}"/>
    <cellStyle name="20% - アクセント 5" xfId="77" builtinId="46" customBuiltin="1"/>
    <cellStyle name="20% - アクセント 5 2" xfId="78" xr:uid="{00000000-0005-0000-0000-00004D000000}"/>
    <cellStyle name="20% - アクセント 5 2 2" xfId="79" xr:uid="{00000000-0005-0000-0000-00004E000000}"/>
    <cellStyle name="20% - アクセント 5 2 2 2" xfId="80" xr:uid="{00000000-0005-0000-0000-00004F000000}"/>
    <cellStyle name="20% - アクセント 5 2 3" xfId="81" xr:uid="{00000000-0005-0000-0000-000050000000}"/>
    <cellStyle name="20% - アクセント 5 3" xfId="82" xr:uid="{00000000-0005-0000-0000-000051000000}"/>
    <cellStyle name="20% - アクセント 5 3 2" xfId="83" xr:uid="{00000000-0005-0000-0000-000052000000}"/>
    <cellStyle name="20% - アクセント 5 3 2 2" xfId="84" xr:uid="{00000000-0005-0000-0000-000053000000}"/>
    <cellStyle name="20% - アクセント 5 3 3" xfId="85" xr:uid="{00000000-0005-0000-0000-000054000000}"/>
    <cellStyle name="20% - アクセント 5 4" xfId="86" xr:uid="{00000000-0005-0000-0000-000055000000}"/>
    <cellStyle name="20% - アクセント 5 4 2" xfId="87" xr:uid="{00000000-0005-0000-0000-000056000000}"/>
    <cellStyle name="20% - アクセント 5 4 2 2" xfId="88" xr:uid="{00000000-0005-0000-0000-000057000000}"/>
    <cellStyle name="20% - アクセント 5 4 3" xfId="89" xr:uid="{00000000-0005-0000-0000-000058000000}"/>
    <cellStyle name="20% - アクセント 5 5" xfId="90" xr:uid="{00000000-0005-0000-0000-000059000000}"/>
    <cellStyle name="20% - アクセント 5 5 2" xfId="91" xr:uid="{00000000-0005-0000-0000-00005A000000}"/>
    <cellStyle name="20% - アクセント 5 5 2 2" xfId="92" xr:uid="{00000000-0005-0000-0000-00005B000000}"/>
    <cellStyle name="20% - アクセント 5 5 3" xfId="93" xr:uid="{00000000-0005-0000-0000-00005C000000}"/>
    <cellStyle name="20% - アクセント 5 6" xfId="94" xr:uid="{00000000-0005-0000-0000-00005D000000}"/>
    <cellStyle name="20% - アクセント 5 7" xfId="95" xr:uid="{00000000-0005-0000-0000-00005E000000}"/>
    <cellStyle name="20% - アクセント 6" xfId="96" builtinId="50" customBuiltin="1"/>
    <cellStyle name="20% - アクセント 6 2" xfId="97" xr:uid="{00000000-0005-0000-0000-000060000000}"/>
    <cellStyle name="20% - アクセント 6 2 2" xfId="98" xr:uid="{00000000-0005-0000-0000-000061000000}"/>
    <cellStyle name="20% - アクセント 6 2 2 2" xfId="99" xr:uid="{00000000-0005-0000-0000-000062000000}"/>
    <cellStyle name="20% - アクセント 6 2 3" xfId="100" xr:uid="{00000000-0005-0000-0000-000063000000}"/>
    <cellStyle name="20% - アクセント 6 3" xfId="101" xr:uid="{00000000-0005-0000-0000-000064000000}"/>
    <cellStyle name="20% - アクセント 6 3 2" xfId="102" xr:uid="{00000000-0005-0000-0000-000065000000}"/>
    <cellStyle name="20% - アクセント 6 3 2 2" xfId="103" xr:uid="{00000000-0005-0000-0000-000066000000}"/>
    <cellStyle name="20% - アクセント 6 3 3" xfId="104" xr:uid="{00000000-0005-0000-0000-000067000000}"/>
    <cellStyle name="20% - アクセント 6 4" xfId="105" xr:uid="{00000000-0005-0000-0000-000068000000}"/>
    <cellStyle name="20% - アクセント 6 4 2" xfId="106" xr:uid="{00000000-0005-0000-0000-000069000000}"/>
    <cellStyle name="20% - アクセント 6 4 2 2" xfId="107" xr:uid="{00000000-0005-0000-0000-00006A000000}"/>
    <cellStyle name="20% - アクセント 6 4 3" xfId="108" xr:uid="{00000000-0005-0000-0000-00006B000000}"/>
    <cellStyle name="20% - アクセント 6 5" xfId="109" xr:uid="{00000000-0005-0000-0000-00006C000000}"/>
    <cellStyle name="20% - アクセント 6 5 2" xfId="110" xr:uid="{00000000-0005-0000-0000-00006D000000}"/>
    <cellStyle name="20% - アクセント 6 5 2 2" xfId="111" xr:uid="{00000000-0005-0000-0000-00006E000000}"/>
    <cellStyle name="20% - アクセント 6 5 3" xfId="112" xr:uid="{00000000-0005-0000-0000-00006F000000}"/>
    <cellStyle name="20% - アクセント 6 6" xfId="113" xr:uid="{00000000-0005-0000-0000-000070000000}"/>
    <cellStyle name="20% - アクセント 6 7" xfId="114" xr:uid="{00000000-0005-0000-0000-000071000000}"/>
    <cellStyle name="40% - アクセント 1" xfId="115" builtinId="31" customBuiltin="1"/>
    <cellStyle name="40% - アクセント 1 2" xfId="116" xr:uid="{00000000-0005-0000-0000-000073000000}"/>
    <cellStyle name="40% - アクセント 1 2 2" xfId="117" xr:uid="{00000000-0005-0000-0000-000074000000}"/>
    <cellStyle name="40% - アクセント 1 2 2 2" xfId="118" xr:uid="{00000000-0005-0000-0000-000075000000}"/>
    <cellStyle name="40% - アクセント 1 2 3" xfId="119" xr:uid="{00000000-0005-0000-0000-000076000000}"/>
    <cellStyle name="40% - アクセント 1 3" xfId="120" xr:uid="{00000000-0005-0000-0000-000077000000}"/>
    <cellStyle name="40% - アクセント 1 3 2" xfId="121" xr:uid="{00000000-0005-0000-0000-000078000000}"/>
    <cellStyle name="40% - アクセント 1 3 2 2" xfId="122" xr:uid="{00000000-0005-0000-0000-000079000000}"/>
    <cellStyle name="40% - アクセント 1 3 3" xfId="123" xr:uid="{00000000-0005-0000-0000-00007A000000}"/>
    <cellStyle name="40% - アクセント 1 4" xfId="124" xr:uid="{00000000-0005-0000-0000-00007B000000}"/>
    <cellStyle name="40% - アクセント 1 4 2" xfId="125" xr:uid="{00000000-0005-0000-0000-00007C000000}"/>
    <cellStyle name="40% - アクセント 1 4 2 2" xfId="126" xr:uid="{00000000-0005-0000-0000-00007D000000}"/>
    <cellStyle name="40% - アクセント 1 4 3" xfId="127" xr:uid="{00000000-0005-0000-0000-00007E000000}"/>
    <cellStyle name="40% - アクセント 1 5" xfId="128" xr:uid="{00000000-0005-0000-0000-00007F000000}"/>
    <cellStyle name="40% - アクセント 1 5 2" xfId="129" xr:uid="{00000000-0005-0000-0000-000080000000}"/>
    <cellStyle name="40% - アクセント 1 5 2 2" xfId="130" xr:uid="{00000000-0005-0000-0000-000081000000}"/>
    <cellStyle name="40% - アクセント 1 5 3" xfId="131" xr:uid="{00000000-0005-0000-0000-000082000000}"/>
    <cellStyle name="40% - アクセント 1 6" xfId="132" xr:uid="{00000000-0005-0000-0000-000083000000}"/>
    <cellStyle name="40% - アクセント 1 7" xfId="133" xr:uid="{00000000-0005-0000-0000-000084000000}"/>
    <cellStyle name="40% - アクセント 2" xfId="134" builtinId="35" customBuiltin="1"/>
    <cellStyle name="40% - アクセント 2 2" xfId="135" xr:uid="{00000000-0005-0000-0000-000086000000}"/>
    <cellStyle name="40% - アクセント 2 2 2" xfId="136" xr:uid="{00000000-0005-0000-0000-000087000000}"/>
    <cellStyle name="40% - アクセント 2 2 2 2" xfId="137" xr:uid="{00000000-0005-0000-0000-000088000000}"/>
    <cellStyle name="40% - アクセント 2 2 3" xfId="138" xr:uid="{00000000-0005-0000-0000-000089000000}"/>
    <cellStyle name="40% - アクセント 2 3" xfId="139" xr:uid="{00000000-0005-0000-0000-00008A000000}"/>
    <cellStyle name="40% - アクセント 2 3 2" xfId="140" xr:uid="{00000000-0005-0000-0000-00008B000000}"/>
    <cellStyle name="40% - アクセント 2 3 2 2" xfId="141" xr:uid="{00000000-0005-0000-0000-00008C000000}"/>
    <cellStyle name="40% - アクセント 2 3 3" xfId="142" xr:uid="{00000000-0005-0000-0000-00008D000000}"/>
    <cellStyle name="40% - アクセント 2 4" xfId="143" xr:uid="{00000000-0005-0000-0000-00008E000000}"/>
    <cellStyle name="40% - アクセント 2 4 2" xfId="144" xr:uid="{00000000-0005-0000-0000-00008F000000}"/>
    <cellStyle name="40% - アクセント 2 4 2 2" xfId="145" xr:uid="{00000000-0005-0000-0000-000090000000}"/>
    <cellStyle name="40% - アクセント 2 4 3" xfId="146" xr:uid="{00000000-0005-0000-0000-000091000000}"/>
    <cellStyle name="40% - アクセント 2 5" xfId="147" xr:uid="{00000000-0005-0000-0000-000092000000}"/>
    <cellStyle name="40% - アクセント 2 5 2" xfId="148" xr:uid="{00000000-0005-0000-0000-000093000000}"/>
    <cellStyle name="40% - アクセント 2 5 2 2" xfId="149" xr:uid="{00000000-0005-0000-0000-000094000000}"/>
    <cellStyle name="40% - アクセント 2 5 3" xfId="150" xr:uid="{00000000-0005-0000-0000-000095000000}"/>
    <cellStyle name="40% - アクセント 2 6" xfId="151" xr:uid="{00000000-0005-0000-0000-000096000000}"/>
    <cellStyle name="40% - アクセント 2 7" xfId="152" xr:uid="{00000000-0005-0000-0000-000097000000}"/>
    <cellStyle name="40% - アクセント 3" xfId="153" builtinId="39" customBuiltin="1"/>
    <cellStyle name="40% - アクセント 3 2" xfId="154" xr:uid="{00000000-0005-0000-0000-000099000000}"/>
    <cellStyle name="40% - アクセント 3 2 2" xfId="155" xr:uid="{00000000-0005-0000-0000-00009A000000}"/>
    <cellStyle name="40% - アクセント 3 2 2 2" xfId="156" xr:uid="{00000000-0005-0000-0000-00009B000000}"/>
    <cellStyle name="40% - アクセント 3 2 3" xfId="157" xr:uid="{00000000-0005-0000-0000-00009C000000}"/>
    <cellStyle name="40% - アクセント 3 3" xfId="158" xr:uid="{00000000-0005-0000-0000-00009D000000}"/>
    <cellStyle name="40% - アクセント 3 3 2" xfId="159" xr:uid="{00000000-0005-0000-0000-00009E000000}"/>
    <cellStyle name="40% - アクセント 3 3 2 2" xfId="160" xr:uid="{00000000-0005-0000-0000-00009F000000}"/>
    <cellStyle name="40% - アクセント 3 3 3" xfId="161" xr:uid="{00000000-0005-0000-0000-0000A0000000}"/>
    <cellStyle name="40% - アクセント 3 4" xfId="162" xr:uid="{00000000-0005-0000-0000-0000A1000000}"/>
    <cellStyle name="40% - アクセント 3 4 2" xfId="163" xr:uid="{00000000-0005-0000-0000-0000A2000000}"/>
    <cellStyle name="40% - アクセント 3 4 2 2" xfId="164" xr:uid="{00000000-0005-0000-0000-0000A3000000}"/>
    <cellStyle name="40% - アクセント 3 4 3" xfId="165" xr:uid="{00000000-0005-0000-0000-0000A4000000}"/>
    <cellStyle name="40% - アクセント 3 5" xfId="166" xr:uid="{00000000-0005-0000-0000-0000A5000000}"/>
    <cellStyle name="40% - アクセント 3 5 2" xfId="167" xr:uid="{00000000-0005-0000-0000-0000A6000000}"/>
    <cellStyle name="40% - アクセント 3 5 2 2" xfId="168" xr:uid="{00000000-0005-0000-0000-0000A7000000}"/>
    <cellStyle name="40% - アクセント 3 5 3" xfId="169" xr:uid="{00000000-0005-0000-0000-0000A8000000}"/>
    <cellStyle name="40% - アクセント 3 6" xfId="170" xr:uid="{00000000-0005-0000-0000-0000A9000000}"/>
    <cellStyle name="40% - アクセント 3 7" xfId="171" xr:uid="{00000000-0005-0000-0000-0000AA000000}"/>
    <cellStyle name="40% - アクセント 4" xfId="172" builtinId="43" customBuiltin="1"/>
    <cellStyle name="40% - アクセント 4 2" xfId="173" xr:uid="{00000000-0005-0000-0000-0000AC000000}"/>
    <cellStyle name="40% - アクセント 4 2 2" xfId="174" xr:uid="{00000000-0005-0000-0000-0000AD000000}"/>
    <cellStyle name="40% - アクセント 4 2 2 2" xfId="175" xr:uid="{00000000-0005-0000-0000-0000AE000000}"/>
    <cellStyle name="40% - アクセント 4 2 3" xfId="176" xr:uid="{00000000-0005-0000-0000-0000AF000000}"/>
    <cellStyle name="40% - アクセント 4 3" xfId="177" xr:uid="{00000000-0005-0000-0000-0000B0000000}"/>
    <cellStyle name="40% - アクセント 4 3 2" xfId="178" xr:uid="{00000000-0005-0000-0000-0000B1000000}"/>
    <cellStyle name="40% - アクセント 4 3 2 2" xfId="179" xr:uid="{00000000-0005-0000-0000-0000B2000000}"/>
    <cellStyle name="40% - アクセント 4 3 3" xfId="180" xr:uid="{00000000-0005-0000-0000-0000B3000000}"/>
    <cellStyle name="40% - アクセント 4 4" xfId="181" xr:uid="{00000000-0005-0000-0000-0000B4000000}"/>
    <cellStyle name="40% - アクセント 4 4 2" xfId="182" xr:uid="{00000000-0005-0000-0000-0000B5000000}"/>
    <cellStyle name="40% - アクセント 4 4 2 2" xfId="183" xr:uid="{00000000-0005-0000-0000-0000B6000000}"/>
    <cellStyle name="40% - アクセント 4 4 3" xfId="184" xr:uid="{00000000-0005-0000-0000-0000B7000000}"/>
    <cellStyle name="40% - アクセント 4 5" xfId="185" xr:uid="{00000000-0005-0000-0000-0000B8000000}"/>
    <cellStyle name="40% - アクセント 4 5 2" xfId="186" xr:uid="{00000000-0005-0000-0000-0000B9000000}"/>
    <cellStyle name="40% - アクセント 4 5 2 2" xfId="187" xr:uid="{00000000-0005-0000-0000-0000BA000000}"/>
    <cellStyle name="40% - アクセント 4 5 3" xfId="188" xr:uid="{00000000-0005-0000-0000-0000BB000000}"/>
    <cellStyle name="40% - アクセント 4 6" xfId="189" xr:uid="{00000000-0005-0000-0000-0000BC000000}"/>
    <cellStyle name="40% - アクセント 4 7" xfId="190" xr:uid="{00000000-0005-0000-0000-0000BD000000}"/>
    <cellStyle name="40% - アクセント 5" xfId="191" builtinId="47" customBuiltin="1"/>
    <cellStyle name="40% - アクセント 5 2" xfId="192" xr:uid="{00000000-0005-0000-0000-0000BF000000}"/>
    <cellStyle name="40% - アクセント 5 2 2" xfId="193" xr:uid="{00000000-0005-0000-0000-0000C0000000}"/>
    <cellStyle name="40% - アクセント 5 2 2 2" xfId="194" xr:uid="{00000000-0005-0000-0000-0000C1000000}"/>
    <cellStyle name="40% - アクセント 5 2 3" xfId="195" xr:uid="{00000000-0005-0000-0000-0000C2000000}"/>
    <cellStyle name="40% - アクセント 5 3" xfId="196" xr:uid="{00000000-0005-0000-0000-0000C3000000}"/>
    <cellStyle name="40% - アクセント 5 3 2" xfId="197" xr:uid="{00000000-0005-0000-0000-0000C4000000}"/>
    <cellStyle name="40% - アクセント 5 3 2 2" xfId="198" xr:uid="{00000000-0005-0000-0000-0000C5000000}"/>
    <cellStyle name="40% - アクセント 5 3 3" xfId="199" xr:uid="{00000000-0005-0000-0000-0000C6000000}"/>
    <cellStyle name="40% - アクセント 5 4" xfId="200" xr:uid="{00000000-0005-0000-0000-0000C7000000}"/>
    <cellStyle name="40% - アクセント 5 4 2" xfId="201" xr:uid="{00000000-0005-0000-0000-0000C8000000}"/>
    <cellStyle name="40% - アクセント 5 4 2 2" xfId="202" xr:uid="{00000000-0005-0000-0000-0000C9000000}"/>
    <cellStyle name="40% - アクセント 5 4 3" xfId="203" xr:uid="{00000000-0005-0000-0000-0000CA000000}"/>
    <cellStyle name="40% - アクセント 5 5" xfId="204" xr:uid="{00000000-0005-0000-0000-0000CB000000}"/>
    <cellStyle name="40% - アクセント 5 5 2" xfId="205" xr:uid="{00000000-0005-0000-0000-0000CC000000}"/>
    <cellStyle name="40% - アクセント 5 5 2 2" xfId="206" xr:uid="{00000000-0005-0000-0000-0000CD000000}"/>
    <cellStyle name="40% - アクセント 5 5 3" xfId="207" xr:uid="{00000000-0005-0000-0000-0000CE000000}"/>
    <cellStyle name="40% - アクセント 5 6" xfId="208" xr:uid="{00000000-0005-0000-0000-0000CF000000}"/>
    <cellStyle name="40% - アクセント 5 7" xfId="209" xr:uid="{00000000-0005-0000-0000-0000D0000000}"/>
    <cellStyle name="40% - アクセント 6" xfId="210" builtinId="51" customBuiltin="1"/>
    <cellStyle name="40% - アクセント 6 2" xfId="211" xr:uid="{00000000-0005-0000-0000-0000D2000000}"/>
    <cellStyle name="40% - アクセント 6 2 2" xfId="212" xr:uid="{00000000-0005-0000-0000-0000D3000000}"/>
    <cellStyle name="40% - アクセント 6 2 2 2" xfId="213" xr:uid="{00000000-0005-0000-0000-0000D4000000}"/>
    <cellStyle name="40% - アクセント 6 2 3" xfId="214" xr:uid="{00000000-0005-0000-0000-0000D5000000}"/>
    <cellStyle name="40% - アクセント 6 3" xfId="215" xr:uid="{00000000-0005-0000-0000-0000D6000000}"/>
    <cellStyle name="40% - アクセント 6 3 2" xfId="216" xr:uid="{00000000-0005-0000-0000-0000D7000000}"/>
    <cellStyle name="40% - アクセント 6 3 2 2" xfId="217" xr:uid="{00000000-0005-0000-0000-0000D8000000}"/>
    <cellStyle name="40% - アクセント 6 3 3" xfId="218" xr:uid="{00000000-0005-0000-0000-0000D9000000}"/>
    <cellStyle name="40% - アクセント 6 4" xfId="219" xr:uid="{00000000-0005-0000-0000-0000DA000000}"/>
    <cellStyle name="40% - アクセント 6 4 2" xfId="220" xr:uid="{00000000-0005-0000-0000-0000DB000000}"/>
    <cellStyle name="40% - アクセント 6 4 2 2" xfId="221" xr:uid="{00000000-0005-0000-0000-0000DC000000}"/>
    <cellStyle name="40% - アクセント 6 4 3" xfId="222" xr:uid="{00000000-0005-0000-0000-0000DD000000}"/>
    <cellStyle name="40% - アクセント 6 5" xfId="223" xr:uid="{00000000-0005-0000-0000-0000DE000000}"/>
    <cellStyle name="40% - アクセント 6 5 2" xfId="224" xr:uid="{00000000-0005-0000-0000-0000DF000000}"/>
    <cellStyle name="40% - アクセント 6 5 2 2" xfId="225" xr:uid="{00000000-0005-0000-0000-0000E0000000}"/>
    <cellStyle name="40% - アクセント 6 5 3" xfId="226" xr:uid="{00000000-0005-0000-0000-0000E1000000}"/>
    <cellStyle name="40% - アクセント 6 6" xfId="227" xr:uid="{00000000-0005-0000-0000-0000E2000000}"/>
    <cellStyle name="40% - アクセント 6 7" xfId="228" xr:uid="{00000000-0005-0000-0000-0000E3000000}"/>
    <cellStyle name="60% - アクセント 1" xfId="229" builtinId="32" customBuiltin="1"/>
    <cellStyle name="60% - アクセント 1 2" xfId="230" xr:uid="{00000000-0005-0000-0000-0000E5000000}"/>
    <cellStyle name="60% - アクセント 1 3" xfId="231" xr:uid="{00000000-0005-0000-0000-0000E6000000}"/>
    <cellStyle name="60% - アクセント 1 4" xfId="232" xr:uid="{00000000-0005-0000-0000-0000E7000000}"/>
    <cellStyle name="60% - アクセント 1 5" xfId="233" xr:uid="{00000000-0005-0000-0000-0000E8000000}"/>
    <cellStyle name="60% - アクセント 1 6" xfId="234" xr:uid="{00000000-0005-0000-0000-0000E9000000}"/>
    <cellStyle name="60% - アクセント 2" xfId="235" builtinId="36" customBuiltin="1"/>
    <cellStyle name="60% - アクセント 2 2" xfId="236" xr:uid="{00000000-0005-0000-0000-0000EB000000}"/>
    <cellStyle name="60% - アクセント 2 3" xfId="237" xr:uid="{00000000-0005-0000-0000-0000EC000000}"/>
    <cellStyle name="60% - アクセント 2 4" xfId="238" xr:uid="{00000000-0005-0000-0000-0000ED000000}"/>
    <cellStyle name="60% - アクセント 2 5" xfId="239" xr:uid="{00000000-0005-0000-0000-0000EE000000}"/>
    <cellStyle name="60% - アクセント 2 6" xfId="240" xr:uid="{00000000-0005-0000-0000-0000EF000000}"/>
    <cellStyle name="60% - アクセント 3" xfId="241" builtinId="40" customBuiltin="1"/>
    <cellStyle name="60% - アクセント 3 2" xfId="242" xr:uid="{00000000-0005-0000-0000-0000F1000000}"/>
    <cellStyle name="60% - アクセント 3 3" xfId="243" xr:uid="{00000000-0005-0000-0000-0000F2000000}"/>
    <cellStyle name="60% - アクセント 3 4" xfId="244" xr:uid="{00000000-0005-0000-0000-0000F3000000}"/>
    <cellStyle name="60% - アクセント 3 5" xfId="245" xr:uid="{00000000-0005-0000-0000-0000F4000000}"/>
    <cellStyle name="60% - アクセント 3 6" xfId="246" xr:uid="{00000000-0005-0000-0000-0000F5000000}"/>
    <cellStyle name="60% - アクセント 4" xfId="247" builtinId="44" customBuiltin="1"/>
    <cellStyle name="60% - アクセント 4 2" xfId="248" xr:uid="{00000000-0005-0000-0000-0000F7000000}"/>
    <cellStyle name="60% - アクセント 4 3" xfId="249" xr:uid="{00000000-0005-0000-0000-0000F8000000}"/>
    <cellStyle name="60% - アクセント 4 4" xfId="250" xr:uid="{00000000-0005-0000-0000-0000F9000000}"/>
    <cellStyle name="60% - アクセント 4 5" xfId="251" xr:uid="{00000000-0005-0000-0000-0000FA000000}"/>
    <cellStyle name="60% - アクセント 4 6" xfId="252" xr:uid="{00000000-0005-0000-0000-0000FB000000}"/>
    <cellStyle name="60% - アクセント 5" xfId="253" builtinId="48" customBuiltin="1"/>
    <cellStyle name="60% - アクセント 5 2" xfId="254" xr:uid="{00000000-0005-0000-0000-0000FD000000}"/>
    <cellStyle name="60% - アクセント 5 3" xfId="255" xr:uid="{00000000-0005-0000-0000-0000FE000000}"/>
    <cellStyle name="60% - アクセント 5 4" xfId="256" xr:uid="{00000000-0005-0000-0000-0000FF000000}"/>
    <cellStyle name="60% - アクセント 5 5" xfId="257" xr:uid="{00000000-0005-0000-0000-000000010000}"/>
    <cellStyle name="60% - アクセント 5 6" xfId="258" xr:uid="{00000000-0005-0000-0000-000001010000}"/>
    <cellStyle name="60% - アクセント 6" xfId="259" builtinId="52" customBuiltin="1"/>
    <cellStyle name="60% - アクセント 6 2" xfId="260" xr:uid="{00000000-0005-0000-0000-000003010000}"/>
    <cellStyle name="60% - アクセント 6 3" xfId="261" xr:uid="{00000000-0005-0000-0000-000004010000}"/>
    <cellStyle name="60% - アクセント 6 4" xfId="262" xr:uid="{00000000-0005-0000-0000-000005010000}"/>
    <cellStyle name="60% - アクセント 6 5" xfId="263" xr:uid="{00000000-0005-0000-0000-000006010000}"/>
    <cellStyle name="60% - アクセント 6 6" xfId="264" xr:uid="{00000000-0005-0000-0000-000007010000}"/>
    <cellStyle name="アクセント 1" xfId="265" builtinId="29" customBuiltin="1"/>
    <cellStyle name="アクセント 1 - 20%" xfId="266" xr:uid="{00000000-0005-0000-0000-000009010000}"/>
    <cellStyle name="アクセント 1 - 20% 2" xfId="267" xr:uid="{00000000-0005-0000-0000-00000A010000}"/>
    <cellStyle name="アクセント 1 - 20% 2 2" xfId="268" xr:uid="{00000000-0005-0000-0000-00000B010000}"/>
    <cellStyle name="アクセント 1 - 20% 3" xfId="269" xr:uid="{00000000-0005-0000-0000-00000C010000}"/>
    <cellStyle name="アクセント 1 - 40%" xfId="270" xr:uid="{00000000-0005-0000-0000-00000D010000}"/>
    <cellStyle name="アクセント 1 - 40% 2" xfId="271" xr:uid="{00000000-0005-0000-0000-00000E010000}"/>
    <cellStyle name="アクセント 1 - 40% 2 2" xfId="272" xr:uid="{00000000-0005-0000-0000-00000F010000}"/>
    <cellStyle name="アクセント 1 - 40% 3" xfId="273" xr:uid="{00000000-0005-0000-0000-000010010000}"/>
    <cellStyle name="アクセント 1 - 60%" xfId="274" xr:uid="{00000000-0005-0000-0000-000011010000}"/>
    <cellStyle name="アクセント 1 2" xfId="275" xr:uid="{00000000-0005-0000-0000-000012010000}"/>
    <cellStyle name="アクセント 1 3" xfId="276" xr:uid="{00000000-0005-0000-0000-000013010000}"/>
    <cellStyle name="アクセント 1 4" xfId="277" xr:uid="{00000000-0005-0000-0000-000014010000}"/>
    <cellStyle name="アクセント 1 5" xfId="278" xr:uid="{00000000-0005-0000-0000-000015010000}"/>
    <cellStyle name="アクセント 1 6" xfId="279" xr:uid="{00000000-0005-0000-0000-000016010000}"/>
    <cellStyle name="アクセント 1 7" xfId="280" xr:uid="{00000000-0005-0000-0000-000017010000}"/>
    <cellStyle name="アクセント 2" xfId="281" builtinId="33" customBuiltin="1"/>
    <cellStyle name="アクセント 2 - 20%" xfId="282" xr:uid="{00000000-0005-0000-0000-000019010000}"/>
    <cellStyle name="アクセント 2 - 20% 2" xfId="283" xr:uid="{00000000-0005-0000-0000-00001A010000}"/>
    <cellStyle name="アクセント 2 - 20% 2 2" xfId="284" xr:uid="{00000000-0005-0000-0000-00001B010000}"/>
    <cellStyle name="アクセント 2 - 20% 3" xfId="285" xr:uid="{00000000-0005-0000-0000-00001C010000}"/>
    <cellStyle name="アクセント 2 - 40%" xfId="286" xr:uid="{00000000-0005-0000-0000-00001D010000}"/>
    <cellStyle name="アクセント 2 - 40% 2" xfId="287" xr:uid="{00000000-0005-0000-0000-00001E010000}"/>
    <cellStyle name="アクセント 2 - 40% 2 2" xfId="288" xr:uid="{00000000-0005-0000-0000-00001F010000}"/>
    <cellStyle name="アクセント 2 - 40% 3" xfId="289" xr:uid="{00000000-0005-0000-0000-000020010000}"/>
    <cellStyle name="アクセント 2 - 60%" xfId="290" xr:uid="{00000000-0005-0000-0000-000021010000}"/>
    <cellStyle name="アクセント 2 2" xfId="291" xr:uid="{00000000-0005-0000-0000-000022010000}"/>
    <cellStyle name="アクセント 2 3" xfId="292" xr:uid="{00000000-0005-0000-0000-000023010000}"/>
    <cellStyle name="アクセント 2 4" xfId="293" xr:uid="{00000000-0005-0000-0000-000024010000}"/>
    <cellStyle name="アクセント 2 5" xfId="294" xr:uid="{00000000-0005-0000-0000-000025010000}"/>
    <cellStyle name="アクセント 2 6" xfId="295" xr:uid="{00000000-0005-0000-0000-000026010000}"/>
    <cellStyle name="アクセント 2 7" xfId="296" xr:uid="{00000000-0005-0000-0000-000027010000}"/>
    <cellStyle name="アクセント 3" xfId="297" builtinId="37" customBuiltin="1"/>
    <cellStyle name="アクセント 3 - 20%" xfId="298" xr:uid="{00000000-0005-0000-0000-000029010000}"/>
    <cellStyle name="アクセント 3 - 20% 2" xfId="299" xr:uid="{00000000-0005-0000-0000-00002A010000}"/>
    <cellStyle name="アクセント 3 - 20% 2 2" xfId="300" xr:uid="{00000000-0005-0000-0000-00002B010000}"/>
    <cellStyle name="アクセント 3 - 20% 3" xfId="301" xr:uid="{00000000-0005-0000-0000-00002C010000}"/>
    <cellStyle name="アクセント 3 - 40%" xfId="302" xr:uid="{00000000-0005-0000-0000-00002D010000}"/>
    <cellStyle name="アクセント 3 - 40% 2" xfId="303" xr:uid="{00000000-0005-0000-0000-00002E010000}"/>
    <cellStyle name="アクセント 3 - 40% 2 2" xfId="304" xr:uid="{00000000-0005-0000-0000-00002F010000}"/>
    <cellStyle name="アクセント 3 - 40% 3" xfId="305" xr:uid="{00000000-0005-0000-0000-000030010000}"/>
    <cellStyle name="アクセント 3 - 60%" xfId="306" xr:uid="{00000000-0005-0000-0000-000031010000}"/>
    <cellStyle name="アクセント 3 2" xfId="307" xr:uid="{00000000-0005-0000-0000-000032010000}"/>
    <cellStyle name="アクセント 3 3" xfId="308" xr:uid="{00000000-0005-0000-0000-000033010000}"/>
    <cellStyle name="アクセント 3 4" xfId="309" xr:uid="{00000000-0005-0000-0000-000034010000}"/>
    <cellStyle name="アクセント 3 5" xfId="310" xr:uid="{00000000-0005-0000-0000-000035010000}"/>
    <cellStyle name="アクセント 3 6" xfId="311" xr:uid="{00000000-0005-0000-0000-000036010000}"/>
    <cellStyle name="アクセント 3 7" xfId="312" xr:uid="{00000000-0005-0000-0000-000037010000}"/>
    <cellStyle name="アクセント 4" xfId="313" builtinId="41" customBuiltin="1"/>
    <cellStyle name="アクセント 4 - 20%" xfId="314" xr:uid="{00000000-0005-0000-0000-000039010000}"/>
    <cellStyle name="アクセント 4 - 20% 2" xfId="315" xr:uid="{00000000-0005-0000-0000-00003A010000}"/>
    <cellStyle name="アクセント 4 - 20% 2 2" xfId="316" xr:uid="{00000000-0005-0000-0000-00003B010000}"/>
    <cellStyle name="アクセント 4 - 20% 3" xfId="317" xr:uid="{00000000-0005-0000-0000-00003C010000}"/>
    <cellStyle name="アクセント 4 - 40%" xfId="318" xr:uid="{00000000-0005-0000-0000-00003D010000}"/>
    <cellStyle name="アクセント 4 - 40% 2" xfId="319" xr:uid="{00000000-0005-0000-0000-00003E010000}"/>
    <cellStyle name="アクセント 4 - 40% 2 2" xfId="320" xr:uid="{00000000-0005-0000-0000-00003F010000}"/>
    <cellStyle name="アクセント 4 - 40% 3" xfId="321" xr:uid="{00000000-0005-0000-0000-000040010000}"/>
    <cellStyle name="アクセント 4 - 60%" xfId="322" xr:uid="{00000000-0005-0000-0000-000041010000}"/>
    <cellStyle name="アクセント 4 2" xfId="323" xr:uid="{00000000-0005-0000-0000-000042010000}"/>
    <cellStyle name="アクセント 4 3" xfId="324" xr:uid="{00000000-0005-0000-0000-000043010000}"/>
    <cellStyle name="アクセント 4 4" xfId="325" xr:uid="{00000000-0005-0000-0000-000044010000}"/>
    <cellStyle name="アクセント 4 5" xfId="326" xr:uid="{00000000-0005-0000-0000-000045010000}"/>
    <cellStyle name="アクセント 4 6" xfId="327" xr:uid="{00000000-0005-0000-0000-000046010000}"/>
    <cellStyle name="アクセント 4 7" xfId="328" xr:uid="{00000000-0005-0000-0000-000047010000}"/>
    <cellStyle name="アクセント 5" xfId="329" builtinId="45" customBuiltin="1"/>
    <cellStyle name="アクセント 5 - 20%" xfId="330" xr:uid="{00000000-0005-0000-0000-000049010000}"/>
    <cellStyle name="アクセント 5 - 20% 2" xfId="331" xr:uid="{00000000-0005-0000-0000-00004A010000}"/>
    <cellStyle name="アクセント 5 - 20% 2 2" xfId="332" xr:uid="{00000000-0005-0000-0000-00004B010000}"/>
    <cellStyle name="アクセント 5 - 20% 3" xfId="333" xr:uid="{00000000-0005-0000-0000-00004C010000}"/>
    <cellStyle name="アクセント 5 - 40%" xfId="334" xr:uid="{00000000-0005-0000-0000-00004D010000}"/>
    <cellStyle name="アクセント 5 - 40% 2" xfId="335" xr:uid="{00000000-0005-0000-0000-00004E010000}"/>
    <cellStyle name="アクセント 5 - 40% 2 2" xfId="336" xr:uid="{00000000-0005-0000-0000-00004F010000}"/>
    <cellStyle name="アクセント 5 - 40% 3" xfId="337" xr:uid="{00000000-0005-0000-0000-000050010000}"/>
    <cellStyle name="アクセント 5 - 60%" xfId="338" xr:uid="{00000000-0005-0000-0000-000051010000}"/>
    <cellStyle name="アクセント 5 2" xfId="339" xr:uid="{00000000-0005-0000-0000-000052010000}"/>
    <cellStyle name="アクセント 5 3" xfId="340" xr:uid="{00000000-0005-0000-0000-000053010000}"/>
    <cellStyle name="アクセント 5 4" xfId="341" xr:uid="{00000000-0005-0000-0000-000054010000}"/>
    <cellStyle name="アクセント 5 5" xfId="342" xr:uid="{00000000-0005-0000-0000-000055010000}"/>
    <cellStyle name="アクセント 5 6" xfId="343" xr:uid="{00000000-0005-0000-0000-000056010000}"/>
    <cellStyle name="アクセント 5 7" xfId="344" xr:uid="{00000000-0005-0000-0000-000057010000}"/>
    <cellStyle name="アクセント 6" xfId="345" builtinId="49" customBuiltin="1"/>
    <cellStyle name="アクセント 6 - 20%" xfId="346" xr:uid="{00000000-0005-0000-0000-000059010000}"/>
    <cellStyle name="アクセント 6 - 20% 2" xfId="347" xr:uid="{00000000-0005-0000-0000-00005A010000}"/>
    <cellStyle name="アクセント 6 - 20% 2 2" xfId="348" xr:uid="{00000000-0005-0000-0000-00005B010000}"/>
    <cellStyle name="アクセント 6 - 20% 3" xfId="349" xr:uid="{00000000-0005-0000-0000-00005C010000}"/>
    <cellStyle name="アクセント 6 - 40%" xfId="350" xr:uid="{00000000-0005-0000-0000-00005D010000}"/>
    <cellStyle name="アクセント 6 - 40% 2" xfId="351" xr:uid="{00000000-0005-0000-0000-00005E010000}"/>
    <cellStyle name="アクセント 6 - 40% 2 2" xfId="352" xr:uid="{00000000-0005-0000-0000-00005F010000}"/>
    <cellStyle name="アクセント 6 - 40% 3" xfId="353" xr:uid="{00000000-0005-0000-0000-000060010000}"/>
    <cellStyle name="アクセント 6 - 60%" xfId="354" xr:uid="{00000000-0005-0000-0000-000061010000}"/>
    <cellStyle name="アクセント 6 2" xfId="355" xr:uid="{00000000-0005-0000-0000-000062010000}"/>
    <cellStyle name="アクセント 6 3" xfId="356" xr:uid="{00000000-0005-0000-0000-000063010000}"/>
    <cellStyle name="アクセント 6 4" xfId="357" xr:uid="{00000000-0005-0000-0000-000064010000}"/>
    <cellStyle name="アクセント 6 5" xfId="358" xr:uid="{00000000-0005-0000-0000-000065010000}"/>
    <cellStyle name="アクセント 6 6" xfId="359" xr:uid="{00000000-0005-0000-0000-000066010000}"/>
    <cellStyle name="アクセント 6 7" xfId="360" xr:uid="{00000000-0005-0000-0000-000067010000}"/>
    <cellStyle name="タイトル" xfId="361" builtinId="15" customBuiltin="1"/>
    <cellStyle name="タイトル 2" xfId="362" xr:uid="{00000000-0005-0000-0000-000069010000}"/>
    <cellStyle name="タイトル 3" xfId="363" xr:uid="{00000000-0005-0000-0000-00006A010000}"/>
    <cellStyle name="タイトル 4" xfId="364" xr:uid="{00000000-0005-0000-0000-00006B010000}"/>
    <cellStyle name="タイトル 5" xfId="365" xr:uid="{00000000-0005-0000-0000-00006C010000}"/>
    <cellStyle name="タイトル 6" xfId="366" xr:uid="{00000000-0005-0000-0000-00006D010000}"/>
    <cellStyle name="チェック セル" xfId="367" builtinId="23" customBuiltin="1"/>
    <cellStyle name="チェック セル 2" xfId="368" xr:uid="{00000000-0005-0000-0000-00006F010000}"/>
    <cellStyle name="チェック セル 3" xfId="369" xr:uid="{00000000-0005-0000-0000-000070010000}"/>
    <cellStyle name="チェック セル 4" xfId="370" xr:uid="{00000000-0005-0000-0000-000071010000}"/>
    <cellStyle name="チェック セル 5" xfId="371" xr:uid="{00000000-0005-0000-0000-000072010000}"/>
    <cellStyle name="チェック セル 6" xfId="372" xr:uid="{00000000-0005-0000-0000-000073010000}"/>
    <cellStyle name="どちらでもない" xfId="373" builtinId="28" customBuiltin="1"/>
    <cellStyle name="どちらでもない 2" xfId="374" xr:uid="{00000000-0005-0000-0000-000075010000}"/>
    <cellStyle name="どちらでもない 3" xfId="375" xr:uid="{00000000-0005-0000-0000-000076010000}"/>
    <cellStyle name="どちらでもない 4" xfId="376" xr:uid="{00000000-0005-0000-0000-000077010000}"/>
    <cellStyle name="どちらでもない 5" xfId="377" xr:uid="{00000000-0005-0000-0000-000078010000}"/>
    <cellStyle name="どちらでもない 6" xfId="378" xr:uid="{00000000-0005-0000-0000-000079010000}"/>
    <cellStyle name="メモ" xfId="379" builtinId="10" customBuiltin="1"/>
    <cellStyle name="メモ 2" xfId="380" xr:uid="{00000000-0005-0000-0000-00007B010000}"/>
    <cellStyle name="メモ 2 2" xfId="381" xr:uid="{00000000-0005-0000-0000-00007C010000}"/>
    <cellStyle name="メモ 2 2 2" xfId="382" xr:uid="{00000000-0005-0000-0000-00007D010000}"/>
    <cellStyle name="メモ 2 3" xfId="383" xr:uid="{00000000-0005-0000-0000-00007E010000}"/>
    <cellStyle name="メモ 3" xfId="384" xr:uid="{00000000-0005-0000-0000-00007F010000}"/>
    <cellStyle name="メモ 3 2" xfId="385" xr:uid="{00000000-0005-0000-0000-000080010000}"/>
    <cellStyle name="メモ 3 2 2" xfId="386" xr:uid="{00000000-0005-0000-0000-000081010000}"/>
    <cellStyle name="メモ 3 3" xfId="387" xr:uid="{00000000-0005-0000-0000-000082010000}"/>
    <cellStyle name="メモ 4" xfId="388" xr:uid="{00000000-0005-0000-0000-000083010000}"/>
    <cellStyle name="メモ 4 2" xfId="389" xr:uid="{00000000-0005-0000-0000-000084010000}"/>
    <cellStyle name="メモ 4 2 2" xfId="390" xr:uid="{00000000-0005-0000-0000-000085010000}"/>
    <cellStyle name="メモ 4 3" xfId="391" xr:uid="{00000000-0005-0000-0000-000086010000}"/>
    <cellStyle name="メモ 5" xfId="392" xr:uid="{00000000-0005-0000-0000-000087010000}"/>
    <cellStyle name="メモ 5 2" xfId="393" xr:uid="{00000000-0005-0000-0000-000088010000}"/>
    <cellStyle name="メモ 5 2 2" xfId="394" xr:uid="{00000000-0005-0000-0000-000089010000}"/>
    <cellStyle name="メモ 5 3" xfId="395" xr:uid="{00000000-0005-0000-0000-00008A010000}"/>
    <cellStyle name="メモ 6" xfId="396" xr:uid="{00000000-0005-0000-0000-00008B010000}"/>
    <cellStyle name="メモ 7" xfId="397" xr:uid="{00000000-0005-0000-0000-00008C010000}"/>
    <cellStyle name="リンク セル" xfId="398" builtinId="24" customBuiltin="1"/>
    <cellStyle name="リンク セル 2" xfId="399" xr:uid="{00000000-0005-0000-0000-00008E010000}"/>
    <cellStyle name="リンク セル 3" xfId="400" xr:uid="{00000000-0005-0000-0000-00008F010000}"/>
    <cellStyle name="リンク セル 4" xfId="401" xr:uid="{00000000-0005-0000-0000-000090010000}"/>
    <cellStyle name="リンク セル 5" xfId="402" xr:uid="{00000000-0005-0000-0000-000091010000}"/>
    <cellStyle name="リンク セル 6" xfId="403" xr:uid="{00000000-0005-0000-0000-000092010000}"/>
    <cellStyle name="悪い" xfId="404" builtinId="27" customBuiltin="1"/>
    <cellStyle name="悪い 2" xfId="405" xr:uid="{00000000-0005-0000-0000-000094010000}"/>
    <cellStyle name="悪い 3" xfId="406" xr:uid="{00000000-0005-0000-0000-000095010000}"/>
    <cellStyle name="悪い 4" xfId="407" xr:uid="{00000000-0005-0000-0000-000096010000}"/>
    <cellStyle name="悪い 5" xfId="408" xr:uid="{00000000-0005-0000-0000-000097010000}"/>
    <cellStyle name="悪い 6" xfId="409" xr:uid="{00000000-0005-0000-0000-000098010000}"/>
    <cellStyle name="強調 1" xfId="410" xr:uid="{00000000-0005-0000-0000-000099010000}"/>
    <cellStyle name="強調 2" xfId="411" xr:uid="{00000000-0005-0000-0000-00009A010000}"/>
    <cellStyle name="強調 3" xfId="412" xr:uid="{00000000-0005-0000-0000-00009B010000}"/>
    <cellStyle name="計算" xfId="413" builtinId="22" customBuiltin="1"/>
    <cellStyle name="計算 2" xfId="414" xr:uid="{00000000-0005-0000-0000-00009D010000}"/>
    <cellStyle name="計算 3" xfId="415" xr:uid="{00000000-0005-0000-0000-00009E010000}"/>
    <cellStyle name="計算 4" xfId="416" xr:uid="{00000000-0005-0000-0000-00009F010000}"/>
    <cellStyle name="計算 5" xfId="417" xr:uid="{00000000-0005-0000-0000-0000A0010000}"/>
    <cellStyle name="計算 6" xfId="418" xr:uid="{00000000-0005-0000-0000-0000A1010000}"/>
    <cellStyle name="警告文" xfId="419" builtinId="11" customBuiltin="1"/>
    <cellStyle name="警告文 2" xfId="420" xr:uid="{00000000-0005-0000-0000-0000A3010000}"/>
    <cellStyle name="警告文 3" xfId="421" xr:uid="{00000000-0005-0000-0000-0000A4010000}"/>
    <cellStyle name="警告文 4" xfId="422" xr:uid="{00000000-0005-0000-0000-0000A5010000}"/>
    <cellStyle name="警告文 5" xfId="423" xr:uid="{00000000-0005-0000-0000-0000A6010000}"/>
    <cellStyle name="警告文 6" xfId="424" xr:uid="{00000000-0005-0000-0000-0000A7010000}"/>
    <cellStyle name="桁区切り 10" xfId="425" xr:uid="{00000000-0005-0000-0000-0000A8010000}"/>
    <cellStyle name="桁区切り 11" xfId="426" xr:uid="{00000000-0005-0000-0000-0000A9010000}"/>
    <cellStyle name="桁区切り 13" xfId="427" xr:uid="{00000000-0005-0000-0000-0000AA010000}"/>
    <cellStyle name="桁区切り 13 2" xfId="428" xr:uid="{00000000-0005-0000-0000-0000AB010000}"/>
    <cellStyle name="桁区切り 13 3" xfId="429" xr:uid="{00000000-0005-0000-0000-0000AC010000}"/>
    <cellStyle name="桁区切り 13 4" xfId="430" xr:uid="{00000000-0005-0000-0000-0000AD010000}"/>
    <cellStyle name="桁区切り 14" xfId="431" xr:uid="{00000000-0005-0000-0000-0000AE010000}"/>
    <cellStyle name="桁区切り 14 2" xfId="432" xr:uid="{00000000-0005-0000-0000-0000AF010000}"/>
    <cellStyle name="桁区切り 14 3" xfId="433" xr:uid="{00000000-0005-0000-0000-0000B0010000}"/>
    <cellStyle name="桁区切り 14 4" xfId="434" xr:uid="{00000000-0005-0000-0000-0000B1010000}"/>
    <cellStyle name="桁区切り 18" xfId="435" xr:uid="{00000000-0005-0000-0000-0000B2010000}"/>
    <cellStyle name="桁区切り 18 2" xfId="436" xr:uid="{00000000-0005-0000-0000-0000B3010000}"/>
    <cellStyle name="桁区切り 18 3" xfId="437" xr:uid="{00000000-0005-0000-0000-0000B4010000}"/>
    <cellStyle name="桁区切り 18 4" xfId="438" xr:uid="{00000000-0005-0000-0000-0000B5010000}"/>
    <cellStyle name="桁区切り 19" xfId="439" xr:uid="{00000000-0005-0000-0000-0000B6010000}"/>
    <cellStyle name="桁区切り 19 2" xfId="440" xr:uid="{00000000-0005-0000-0000-0000B7010000}"/>
    <cellStyle name="桁区切り 19 3" xfId="441" xr:uid="{00000000-0005-0000-0000-0000B8010000}"/>
    <cellStyle name="桁区切り 19 4" xfId="442" xr:uid="{00000000-0005-0000-0000-0000B9010000}"/>
    <cellStyle name="桁区切り 2" xfId="443" xr:uid="{00000000-0005-0000-0000-0000BA010000}"/>
    <cellStyle name="桁区切り 2 2" xfId="444" xr:uid="{00000000-0005-0000-0000-0000BB010000}"/>
    <cellStyle name="桁区切り 2 2 2" xfId="445" xr:uid="{00000000-0005-0000-0000-0000BC010000}"/>
    <cellStyle name="桁区切り 2 3" xfId="446" xr:uid="{00000000-0005-0000-0000-0000BD010000}"/>
    <cellStyle name="桁区切り 2 3 2" xfId="447" xr:uid="{00000000-0005-0000-0000-0000BE010000}"/>
    <cellStyle name="桁区切り 2 4" xfId="448" xr:uid="{00000000-0005-0000-0000-0000BF010000}"/>
    <cellStyle name="桁区切り 2 5" xfId="449" xr:uid="{00000000-0005-0000-0000-0000C0010000}"/>
    <cellStyle name="桁区切り 22" xfId="450" xr:uid="{00000000-0005-0000-0000-0000C1010000}"/>
    <cellStyle name="桁区切り 22 2" xfId="451" xr:uid="{00000000-0005-0000-0000-0000C2010000}"/>
    <cellStyle name="桁区切り 22 3" xfId="452" xr:uid="{00000000-0005-0000-0000-0000C3010000}"/>
    <cellStyle name="桁区切り 22 4" xfId="453" xr:uid="{00000000-0005-0000-0000-0000C4010000}"/>
    <cellStyle name="桁区切り 23" xfId="454" xr:uid="{00000000-0005-0000-0000-0000C5010000}"/>
    <cellStyle name="桁区切り 23 2" xfId="455" xr:uid="{00000000-0005-0000-0000-0000C6010000}"/>
    <cellStyle name="桁区切り 23 3" xfId="456" xr:uid="{00000000-0005-0000-0000-0000C7010000}"/>
    <cellStyle name="桁区切り 23 4" xfId="457" xr:uid="{00000000-0005-0000-0000-0000C8010000}"/>
    <cellStyle name="桁区切り 27" xfId="458" xr:uid="{00000000-0005-0000-0000-0000C9010000}"/>
    <cellStyle name="桁区切り 27 2" xfId="459" xr:uid="{00000000-0005-0000-0000-0000CA010000}"/>
    <cellStyle name="桁区切り 27 3" xfId="460" xr:uid="{00000000-0005-0000-0000-0000CB010000}"/>
    <cellStyle name="桁区切り 27 4" xfId="461" xr:uid="{00000000-0005-0000-0000-0000CC010000}"/>
    <cellStyle name="桁区切り 28" xfId="462" xr:uid="{00000000-0005-0000-0000-0000CD010000}"/>
    <cellStyle name="桁区切り 28 2" xfId="463" xr:uid="{00000000-0005-0000-0000-0000CE010000}"/>
    <cellStyle name="桁区切り 28 3" xfId="464" xr:uid="{00000000-0005-0000-0000-0000CF010000}"/>
    <cellStyle name="桁区切り 28 4" xfId="465" xr:uid="{00000000-0005-0000-0000-0000D0010000}"/>
    <cellStyle name="桁区切り 3" xfId="466" xr:uid="{00000000-0005-0000-0000-0000D1010000}"/>
    <cellStyle name="桁区切り 3 2" xfId="467" xr:uid="{00000000-0005-0000-0000-0000D2010000}"/>
    <cellStyle name="桁区切り 3 3" xfId="468" xr:uid="{00000000-0005-0000-0000-0000D3010000}"/>
    <cellStyle name="桁区切り 31" xfId="469" xr:uid="{00000000-0005-0000-0000-0000D4010000}"/>
    <cellStyle name="桁区切り 31 2" xfId="470" xr:uid="{00000000-0005-0000-0000-0000D5010000}"/>
    <cellStyle name="桁区切り 31 3" xfId="471" xr:uid="{00000000-0005-0000-0000-0000D6010000}"/>
    <cellStyle name="桁区切り 31 4" xfId="472" xr:uid="{00000000-0005-0000-0000-0000D7010000}"/>
    <cellStyle name="桁区切り 32" xfId="473" xr:uid="{00000000-0005-0000-0000-0000D8010000}"/>
    <cellStyle name="桁区切り 32 2" xfId="474" xr:uid="{00000000-0005-0000-0000-0000D9010000}"/>
    <cellStyle name="桁区切り 32 3" xfId="475" xr:uid="{00000000-0005-0000-0000-0000DA010000}"/>
    <cellStyle name="桁区切り 32 4" xfId="476" xr:uid="{00000000-0005-0000-0000-0000DB010000}"/>
    <cellStyle name="桁区切り 33" xfId="477" xr:uid="{00000000-0005-0000-0000-0000DC010000}"/>
    <cellStyle name="桁区切り 33 2" xfId="478" xr:uid="{00000000-0005-0000-0000-0000DD010000}"/>
    <cellStyle name="桁区切り 33 2 2" xfId="479" xr:uid="{00000000-0005-0000-0000-0000DE010000}"/>
    <cellStyle name="桁区切り 33 3" xfId="480" xr:uid="{00000000-0005-0000-0000-0000DF010000}"/>
    <cellStyle name="桁区切り 33 3 2" xfId="481" xr:uid="{00000000-0005-0000-0000-0000E0010000}"/>
    <cellStyle name="桁区切り 34" xfId="482" xr:uid="{00000000-0005-0000-0000-0000E1010000}"/>
    <cellStyle name="桁区切り 34 2" xfId="483" xr:uid="{00000000-0005-0000-0000-0000E2010000}"/>
    <cellStyle name="桁区切り 34 2 2" xfId="484" xr:uid="{00000000-0005-0000-0000-0000E3010000}"/>
    <cellStyle name="桁区切り 34 3" xfId="485" xr:uid="{00000000-0005-0000-0000-0000E4010000}"/>
    <cellStyle name="桁区切り 34 3 2" xfId="486" xr:uid="{00000000-0005-0000-0000-0000E5010000}"/>
    <cellStyle name="桁区切り 36" xfId="487" xr:uid="{00000000-0005-0000-0000-0000E6010000}"/>
    <cellStyle name="桁区切り 36 2" xfId="488" xr:uid="{00000000-0005-0000-0000-0000E7010000}"/>
    <cellStyle name="桁区切り 36 2 2" xfId="489" xr:uid="{00000000-0005-0000-0000-0000E8010000}"/>
    <cellStyle name="桁区切り 36 3" xfId="490" xr:uid="{00000000-0005-0000-0000-0000E9010000}"/>
    <cellStyle name="桁区切り 36 3 2" xfId="491" xr:uid="{00000000-0005-0000-0000-0000EA010000}"/>
    <cellStyle name="桁区切り 37" xfId="492" xr:uid="{00000000-0005-0000-0000-0000EB010000}"/>
    <cellStyle name="桁区切り 4" xfId="493" xr:uid="{00000000-0005-0000-0000-0000EC010000}"/>
    <cellStyle name="桁区切り 4 2" xfId="494" xr:uid="{00000000-0005-0000-0000-0000ED010000}"/>
    <cellStyle name="桁区切り 4 3" xfId="495" xr:uid="{00000000-0005-0000-0000-0000EE010000}"/>
    <cellStyle name="桁区切り 4 4" xfId="496" xr:uid="{00000000-0005-0000-0000-0000EF010000}"/>
    <cellStyle name="桁区切り 5" xfId="497" xr:uid="{00000000-0005-0000-0000-0000F0010000}"/>
    <cellStyle name="桁区切り 5 2" xfId="498" xr:uid="{00000000-0005-0000-0000-0000F1010000}"/>
    <cellStyle name="桁区切り 5 3" xfId="499" xr:uid="{00000000-0005-0000-0000-0000F2010000}"/>
    <cellStyle name="桁区切り 5 4" xfId="500" xr:uid="{00000000-0005-0000-0000-0000F3010000}"/>
    <cellStyle name="桁区切り 6" xfId="501" xr:uid="{00000000-0005-0000-0000-0000F4010000}"/>
    <cellStyle name="桁区切り 7" xfId="502" xr:uid="{00000000-0005-0000-0000-0000F5010000}"/>
    <cellStyle name="桁区切り 8" xfId="503" xr:uid="{00000000-0005-0000-0000-0000F6010000}"/>
    <cellStyle name="桁区切り 8 2" xfId="504" xr:uid="{00000000-0005-0000-0000-0000F7010000}"/>
    <cellStyle name="桁区切り 8 3" xfId="505" xr:uid="{00000000-0005-0000-0000-0000F8010000}"/>
    <cellStyle name="桁区切り 8 4" xfId="506" xr:uid="{00000000-0005-0000-0000-0000F9010000}"/>
    <cellStyle name="桁区切り 9" xfId="507" xr:uid="{00000000-0005-0000-0000-0000FA010000}"/>
    <cellStyle name="桁区切り 9 2" xfId="508" xr:uid="{00000000-0005-0000-0000-0000FB010000}"/>
    <cellStyle name="桁区切り 9 3" xfId="509" xr:uid="{00000000-0005-0000-0000-0000FC010000}"/>
    <cellStyle name="桁区切り 9 4" xfId="510" xr:uid="{00000000-0005-0000-0000-0000FD010000}"/>
    <cellStyle name="見出し 1" xfId="511" builtinId="16" customBuiltin="1"/>
    <cellStyle name="見出し 1 2" xfId="512" xr:uid="{00000000-0005-0000-0000-0000FF010000}"/>
    <cellStyle name="見出し 1 3" xfId="513" xr:uid="{00000000-0005-0000-0000-000000020000}"/>
    <cellStyle name="見出し 1 4" xfId="514" xr:uid="{00000000-0005-0000-0000-000001020000}"/>
    <cellStyle name="見出し 1 5" xfId="515" xr:uid="{00000000-0005-0000-0000-000002020000}"/>
    <cellStyle name="見出し 1 6" xfId="516" xr:uid="{00000000-0005-0000-0000-000003020000}"/>
    <cellStyle name="見出し 2" xfId="517" builtinId="17" customBuiltin="1"/>
    <cellStyle name="見出し 2 2" xfId="518" xr:uid="{00000000-0005-0000-0000-000005020000}"/>
    <cellStyle name="見出し 2 3" xfId="519" xr:uid="{00000000-0005-0000-0000-000006020000}"/>
    <cellStyle name="見出し 2 4" xfId="520" xr:uid="{00000000-0005-0000-0000-000007020000}"/>
    <cellStyle name="見出し 2 5" xfId="521" xr:uid="{00000000-0005-0000-0000-000008020000}"/>
    <cellStyle name="見出し 2 6" xfId="522" xr:uid="{00000000-0005-0000-0000-000009020000}"/>
    <cellStyle name="見出し 3" xfId="523" builtinId="18" customBuiltin="1"/>
    <cellStyle name="見出し 3 2" xfId="524" xr:uid="{00000000-0005-0000-0000-00000B020000}"/>
    <cellStyle name="見出し 3 3" xfId="525" xr:uid="{00000000-0005-0000-0000-00000C020000}"/>
    <cellStyle name="見出し 3 4" xfId="526" xr:uid="{00000000-0005-0000-0000-00000D020000}"/>
    <cellStyle name="見出し 3 5" xfId="527" xr:uid="{00000000-0005-0000-0000-00000E020000}"/>
    <cellStyle name="見出し 3 6" xfId="528" xr:uid="{00000000-0005-0000-0000-00000F020000}"/>
    <cellStyle name="見出し 4" xfId="529" builtinId="19" customBuiltin="1"/>
    <cellStyle name="見出し 4 2" xfId="530" xr:uid="{00000000-0005-0000-0000-000011020000}"/>
    <cellStyle name="見出し 4 3" xfId="531" xr:uid="{00000000-0005-0000-0000-000012020000}"/>
    <cellStyle name="見出し 4 4" xfId="532" xr:uid="{00000000-0005-0000-0000-000013020000}"/>
    <cellStyle name="見出し 4 5" xfId="533" xr:uid="{00000000-0005-0000-0000-000014020000}"/>
    <cellStyle name="見出し 4 6" xfId="534" xr:uid="{00000000-0005-0000-0000-000015020000}"/>
    <cellStyle name="集計" xfId="535" builtinId="25" customBuiltin="1"/>
    <cellStyle name="集計 2" xfId="536" xr:uid="{00000000-0005-0000-0000-000017020000}"/>
    <cellStyle name="集計 3" xfId="537" xr:uid="{00000000-0005-0000-0000-000018020000}"/>
    <cellStyle name="集計 4" xfId="538" xr:uid="{00000000-0005-0000-0000-000019020000}"/>
    <cellStyle name="集計 5" xfId="539" xr:uid="{00000000-0005-0000-0000-00001A020000}"/>
    <cellStyle name="集計 6" xfId="540" xr:uid="{00000000-0005-0000-0000-00001B020000}"/>
    <cellStyle name="出力" xfId="541" builtinId="21" customBuiltin="1"/>
    <cellStyle name="出力 2" xfId="542" xr:uid="{00000000-0005-0000-0000-00001D020000}"/>
    <cellStyle name="出力 3" xfId="543" xr:uid="{00000000-0005-0000-0000-00001E020000}"/>
    <cellStyle name="出力 4" xfId="544" xr:uid="{00000000-0005-0000-0000-00001F020000}"/>
    <cellStyle name="出力 5" xfId="545" xr:uid="{00000000-0005-0000-0000-000020020000}"/>
    <cellStyle name="出力 6" xfId="546" xr:uid="{00000000-0005-0000-0000-000021020000}"/>
    <cellStyle name="説明文" xfId="547" builtinId="53" customBuiltin="1"/>
    <cellStyle name="説明文 2" xfId="548" xr:uid="{00000000-0005-0000-0000-000023020000}"/>
    <cellStyle name="説明文 3" xfId="549" xr:uid="{00000000-0005-0000-0000-000024020000}"/>
    <cellStyle name="説明文 4" xfId="550" xr:uid="{00000000-0005-0000-0000-000025020000}"/>
    <cellStyle name="説明文 5" xfId="551" xr:uid="{00000000-0005-0000-0000-000026020000}"/>
    <cellStyle name="説明文 6" xfId="552" xr:uid="{00000000-0005-0000-0000-000027020000}"/>
    <cellStyle name="入力" xfId="553" builtinId="20" customBuiltin="1"/>
    <cellStyle name="入力 2" xfId="554" xr:uid="{00000000-0005-0000-0000-000029020000}"/>
    <cellStyle name="入力 3" xfId="555" xr:uid="{00000000-0005-0000-0000-00002A020000}"/>
    <cellStyle name="入力 4" xfId="556" xr:uid="{00000000-0005-0000-0000-00002B020000}"/>
    <cellStyle name="入力 5" xfId="557" xr:uid="{00000000-0005-0000-0000-00002C020000}"/>
    <cellStyle name="入力 6" xfId="558" xr:uid="{00000000-0005-0000-0000-00002D020000}"/>
    <cellStyle name="標準" xfId="0" builtinId="0"/>
    <cellStyle name="標準 10" xfId="559" xr:uid="{00000000-0005-0000-0000-00002F020000}"/>
    <cellStyle name="標準 10 2" xfId="560" xr:uid="{00000000-0005-0000-0000-000030020000}"/>
    <cellStyle name="標準 11" xfId="561" xr:uid="{00000000-0005-0000-0000-000031020000}"/>
    <cellStyle name="標準 11 2" xfId="562" xr:uid="{00000000-0005-0000-0000-000032020000}"/>
    <cellStyle name="標準 12" xfId="563" xr:uid="{00000000-0005-0000-0000-000033020000}"/>
    <cellStyle name="標準 12 2" xfId="564" xr:uid="{00000000-0005-0000-0000-000034020000}"/>
    <cellStyle name="標準 12 3" xfId="565" xr:uid="{00000000-0005-0000-0000-000035020000}"/>
    <cellStyle name="標準 12 4" xfId="566" xr:uid="{00000000-0005-0000-0000-000036020000}"/>
    <cellStyle name="標準 12 5" xfId="567" xr:uid="{00000000-0005-0000-0000-000037020000}"/>
    <cellStyle name="標準 13" xfId="568" xr:uid="{00000000-0005-0000-0000-000038020000}"/>
    <cellStyle name="標準 13 2" xfId="569" xr:uid="{00000000-0005-0000-0000-000039020000}"/>
    <cellStyle name="標準 13 3" xfId="570" xr:uid="{00000000-0005-0000-0000-00003A020000}"/>
    <cellStyle name="標準 13 4" xfId="571" xr:uid="{00000000-0005-0000-0000-00003B020000}"/>
    <cellStyle name="標準 13 5" xfId="572" xr:uid="{00000000-0005-0000-0000-00003C020000}"/>
    <cellStyle name="標準 14" xfId="573" xr:uid="{00000000-0005-0000-0000-00003D020000}"/>
    <cellStyle name="標準 14 2" xfId="574" xr:uid="{00000000-0005-0000-0000-00003E020000}"/>
    <cellStyle name="標準 14 3" xfId="575" xr:uid="{00000000-0005-0000-0000-00003F020000}"/>
    <cellStyle name="標準 14 4" xfId="576" xr:uid="{00000000-0005-0000-0000-000040020000}"/>
    <cellStyle name="標準 14 5" xfId="577" xr:uid="{00000000-0005-0000-0000-000041020000}"/>
    <cellStyle name="標準 15" xfId="578" xr:uid="{00000000-0005-0000-0000-000042020000}"/>
    <cellStyle name="標準 15 2" xfId="579" xr:uid="{00000000-0005-0000-0000-000043020000}"/>
    <cellStyle name="標準 16" xfId="580" xr:uid="{00000000-0005-0000-0000-000044020000}"/>
    <cellStyle name="標準 16 2" xfId="581" xr:uid="{00000000-0005-0000-0000-000045020000}"/>
    <cellStyle name="標準 16 3" xfId="582" xr:uid="{00000000-0005-0000-0000-000046020000}"/>
    <cellStyle name="標準 16 4" xfId="583" xr:uid="{00000000-0005-0000-0000-000047020000}"/>
    <cellStyle name="標準 16 5" xfId="584" xr:uid="{00000000-0005-0000-0000-000048020000}"/>
    <cellStyle name="標準 17" xfId="585" xr:uid="{00000000-0005-0000-0000-000049020000}"/>
    <cellStyle name="標準 17 2" xfId="586" xr:uid="{00000000-0005-0000-0000-00004A020000}"/>
    <cellStyle name="標準 17 3" xfId="587" xr:uid="{00000000-0005-0000-0000-00004B020000}"/>
    <cellStyle name="標準 17 4" xfId="588" xr:uid="{00000000-0005-0000-0000-00004C020000}"/>
    <cellStyle name="標準 18" xfId="589" xr:uid="{00000000-0005-0000-0000-00004D020000}"/>
    <cellStyle name="標準 18 2" xfId="590" xr:uid="{00000000-0005-0000-0000-00004E020000}"/>
    <cellStyle name="標準 18 3" xfId="591" xr:uid="{00000000-0005-0000-0000-00004F020000}"/>
    <cellStyle name="標準 18 4" xfId="592" xr:uid="{00000000-0005-0000-0000-000050020000}"/>
    <cellStyle name="標準 19" xfId="593" xr:uid="{00000000-0005-0000-0000-000051020000}"/>
    <cellStyle name="標準 19 2" xfId="594" xr:uid="{00000000-0005-0000-0000-000052020000}"/>
    <cellStyle name="標準 19 3" xfId="595" xr:uid="{00000000-0005-0000-0000-000053020000}"/>
    <cellStyle name="標準 19 4" xfId="596" xr:uid="{00000000-0005-0000-0000-000054020000}"/>
    <cellStyle name="標準 2" xfId="597" xr:uid="{00000000-0005-0000-0000-000055020000}"/>
    <cellStyle name="標準 2 2" xfId="598" xr:uid="{00000000-0005-0000-0000-000056020000}"/>
    <cellStyle name="標準 2 2 2" xfId="599" xr:uid="{00000000-0005-0000-0000-000057020000}"/>
    <cellStyle name="標準 2 2 2 2" xfId="600" xr:uid="{00000000-0005-0000-0000-000058020000}"/>
    <cellStyle name="標準 2 2 2 3" xfId="601" xr:uid="{00000000-0005-0000-0000-000059020000}"/>
    <cellStyle name="標準 2 2 3" xfId="602" xr:uid="{00000000-0005-0000-0000-00005A020000}"/>
    <cellStyle name="標準 2 3" xfId="603" xr:uid="{00000000-0005-0000-0000-00005B020000}"/>
    <cellStyle name="標準 2 4" xfId="604" xr:uid="{00000000-0005-0000-0000-00005C020000}"/>
    <cellStyle name="標準 2 5" xfId="605" xr:uid="{00000000-0005-0000-0000-00005D020000}"/>
    <cellStyle name="標準 2 5 2" xfId="606" xr:uid="{00000000-0005-0000-0000-00005E020000}"/>
    <cellStyle name="標準 2 6" xfId="607" xr:uid="{00000000-0005-0000-0000-00005F020000}"/>
    <cellStyle name="標準 2 6 2" xfId="608" xr:uid="{00000000-0005-0000-0000-000060020000}"/>
    <cellStyle name="標準 2 7" xfId="609" xr:uid="{00000000-0005-0000-0000-000061020000}"/>
    <cellStyle name="標準 2 8" xfId="610" xr:uid="{00000000-0005-0000-0000-000062020000}"/>
    <cellStyle name="標準 2_データ" xfId="611" xr:uid="{00000000-0005-0000-0000-000063020000}"/>
    <cellStyle name="標準 20" xfId="612" xr:uid="{00000000-0005-0000-0000-000064020000}"/>
    <cellStyle name="標準 21" xfId="613" xr:uid="{00000000-0005-0000-0000-000065020000}"/>
    <cellStyle name="標準 21 2" xfId="614" xr:uid="{00000000-0005-0000-0000-000066020000}"/>
    <cellStyle name="標準 21 3" xfId="615" xr:uid="{00000000-0005-0000-0000-000067020000}"/>
    <cellStyle name="標準 21 4" xfId="616" xr:uid="{00000000-0005-0000-0000-000068020000}"/>
    <cellStyle name="標準 22" xfId="617" xr:uid="{00000000-0005-0000-0000-000069020000}"/>
    <cellStyle name="標準 22 2" xfId="618" xr:uid="{00000000-0005-0000-0000-00006A020000}"/>
    <cellStyle name="標準 22 3" xfId="619" xr:uid="{00000000-0005-0000-0000-00006B020000}"/>
    <cellStyle name="標準 22 4" xfId="620" xr:uid="{00000000-0005-0000-0000-00006C020000}"/>
    <cellStyle name="標準 23" xfId="621" xr:uid="{00000000-0005-0000-0000-00006D020000}"/>
    <cellStyle name="標準 23 2" xfId="622" xr:uid="{00000000-0005-0000-0000-00006E020000}"/>
    <cellStyle name="標準 23 3" xfId="623" xr:uid="{00000000-0005-0000-0000-00006F020000}"/>
    <cellStyle name="標準 23 4" xfId="624" xr:uid="{00000000-0005-0000-0000-000070020000}"/>
    <cellStyle name="標準 24" xfId="625" xr:uid="{00000000-0005-0000-0000-000071020000}"/>
    <cellStyle name="標準 25" xfId="626" xr:uid="{00000000-0005-0000-0000-000072020000}"/>
    <cellStyle name="標準 25 2" xfId="627" xr:uid="{00000000-0005-0000-0000-000073020000}"/>
    <cellStyle name="標準 25 3" xfId="628" xr:uid="{00000000-0005-0000-0000-000074020000}"/>
    <cellStyle name="標準 25 4" xfId="629" xr:uid="{00000000-0005-0000-0000-000075020000}"/>
    <cellStyle name="標準 26" xfId="630" xr:uid="{00000000-0005-0000-0000-000076020000}"/>
    <cellStyle name="標準 26 2" xfId="631" xr:uid="{00000000-0005-0000-0000-000077020000}"/>
    <cellStyle name="標準 26 3" xfId="632" xr:uid="{00000000-0005-0000-0000-000078020000}"/>
    <cellStyle name="標準 26 4" xfId="633" xr:uid="{00000000-0005-0000-0000-000079020000}"/>
    <cellStyle name="標準 27" xfId="634" xr:uid="{00000000-0005-0000-0000-00007A020000}"/>
    <cellStyle name="標準 27 2" xfId="635" xr:uid="{00000000-0005-0000-0000-00007B020000}"/>
    <cellStyle name="標準 27 3" xfId="636" xr:uid="{00000000-0005-0000-0000-00007C020000}"/>
    <cellStyle name="標準 27 4" xfId="637" xr:uid="{00000000-0005-0000-0000-00007D020000}"/>
    <cellStyle name="標準 28" xfId="638" xr:uid="{00000000-0005-0000-0000-00007E020000}"/>
    <cellStyle name="標準 28 2" xfId="639" xr:uid="{00000000-0005-0000-0000-00007F020000}"/>
    <cellStyle name="標準 28 3" xfId="640" xr:uid="{00000000-0005-0000-0000-000080020000}"/>
    <cellStyle name="標準 28 4" xfId="641" xr:uid="{00000000-0005-0000-0000-000081020000}"/>
    <cellStyle name="標準 29" xfId="642" xr:uid="{00000000-0005-0000-0000-000082020000}"/>
    <cellStyle name="標準 3" xfId="643" xr:uid="{00000000-0005-0000-0000-000083020000}"/>
    <cellStyle name="標準 3 2" xfId="644" xr:uid="{00000000-0005-0000-0000-000084020000}"/>
    <cellStyle name="標準 3 2 2" xfId="645" xr:uid="{00000000-0005-0000-0000-000085020000}"/>
    <cellStyle name="標準 3 2 3" xfId="646" xr:uid="{00000000-0005-0000-0000-000086020000}"/>
    <cellStyle name="標準 3 3" xfId="647" xr:uid="{00000000-0005-0000-0000-000087020000}"/>
    <cellStyle name="標準 3 3 2" xfId="648" xr:uid="{00000000-0005-0000-0000-000088020000}"/>
    <cellStyle name="標準 30" xfId="649" xr:uid="{00000000-0005-0000-0000-000089020000}"/>
    <cellStyle name="標準 30 2" xfId="650" xr:uid="{00000000-0005-0000-0000-00008A020000}"/>
    <cellStyle name="標準 30 3" xfId="651" xr:uid="{00000000-0005-0000-0000-00008B020000}"/>
    <cellStyle name="標準 30 4" xfId="652" xr:uid="{00000000-0005-0000-0000-00008C020000}"/>
    <cellStyle name="標準 31" xfId="653" xr:uid="{00000000-0005-0000-0000-00008D020000}"/>
    <cellStyle name="標準 31 2" xfId="654" xr:uid="{00000000-0005-0000-0000-00008E020000}"/>
    <cellStyle name="標準 31 3" xfId="655" xr:uid="{00000000-0005-0000-0000-00008F020000}"/>
    <cellStyle name="標準 31 4" xfId="656" xr:uid="{00000000-0005-0000-0000-000090020000}"/>
    <cellStyle name="標準 32" xfId="657" xr:uid="{00000000-0005-0000-0000-000091020000}"/>
    <cellStyle name="標準 32 2" xfId="658" xr:uid="{00000000-0005-0000-0000-000092020000}"/>
    <cellStyle name="標準 32 3" xfId="659" xr:uid="{00000000-0005-0000-0000-000093020000}"/>
    <cellStyle name="標準 32 4" xfId="660" xr:uid="{00000000-0005-0000-0000-000094020000}"/>
    <cellStyle name="標準 33" xfId="661" xr:uid="{00000000-0005-0000-0000-000095020000}"/>
    <cellStyle name="標準 34" xfId="662" xr:uid="{00000000-0005-0000-0000-000096020000}"/>
    <cellStyle name="標準 34 2" xfId="663" xr:uid="{00000000-0005-0000-0000-000097020000}"/>
    <cellStyle name="標準 34 2 2" xfId="664" xr:uid="{00000000-0005-0000-0000-000098020000}"/>
    <cellStyle name="標準 34 3" xfId="665" xr:uid="{00000000-0005-0000-0000-000099020000}"/>
    <cellStyle name="標準 34 3 2" xfId="666" xr:uid="{00000000-0005-0000-0000-00009A020000}"/>
    <cellStyle name="標準 35" xfId="667" xr:uid="{00000000-0005-0000-0000-00009B020000}"/>
    <cellStyle name="標準 36" xfId="668" xr:uid="{00000000-0005-0000-0000-00009C020000}"/>
    <cellStyle name="標準 36 2" xfId="669" xr:uid="{00000000-0005-0000-0000-00009D020000}"/>
    <cellStyle name="標準 36 2 2" xfId="670" xr:uid="{00000000-0005-0000-0000-00009E020000}"/>
    <cellStyle name="標準 36 3" xfId="671" xr:uid="{00000000-0005-0000-0000-00009F020000}"/>
    <cellStyle name="標準 36 3 2" xfId="672" xr:uid="{00000000-0005-0000-0000-0000A0020000}"/>
    <cellStyle name="標準 37" xfId="673" xr:uid="{00000000-0005-0000-0000-0000A1020000}"/>
    <cellStyle name="標準 38" xfId="674" xr:uid="{00000000-0005-0000-0000-0000A2020000}"/>
    <cellStyle name="標準 39" xfId="675" xr:uid="{00000000-0005-0000-0000-0000A3020000}"/>
    <cellStyle name="標準 4" xfId="676" xr:uid="{00000000-0005-0000-0000-0000A4020000}"/>
    <cellStyle name="標準 4 2" xfId="677" xr:uid="{00000000-0005-0000-0000-0000A5020000}"/>
    <cellStyle name="標準 4 3" xfId="678" xr:uid="{00000000-0005-0000-0000-0000A6020000}"/>
    <cellStyle name="標準 4 4" xfId="679" xr:uid="{00000000-0005-0000-0000-0000A7020000}"/>
    <cellStyle name="標準 4 5" xfId="680" xr:uid="{00000000-0005-0000-0000-0000A8020000}"/>
    <cellStyle name="標準 40" xfId="681" xr:uid="{00000000-0005-0000-0000-0000A9020000}"/>
    <cellStyle name="標準 41" xfId="682" xr:uid="{00000000-0005-0000-0000-0000AA020000}"/>
    <cellStyle name="標準 42" xfId="683" xr:uid="{00000000-0005-0000-0000-0000AB020000}"/>
    <cellStyle name="標準 5" xfId="684" xr:uid="{00000000-0005-0000-0000-0000AC020000}"/>
    <cellStyle name="標準 5 2" xfId="685" xr:uid="{00000000-0005-0000-0000-0000AD020000}"/>
    <cellStyle name="標準 5 3" xfId="686" xr:uid="{00000000-0005-0000-0000-0000AE020000}"/>
    <cellStyle name="標準 5 4" xfId="687" xr:uid="{00000000-0005-0000-0000-0000AF020000}"/>
    <cellStyle name="標準 5 5" xfId="688" xr:uid="{00000000-0005-0000-0000-0000B0020000}"/>
    <cellStyle name="標準 6" xfId="689" xr:uid="{00000000-0005-0000-0000-0000B1020000}"/>
    <cellStyle name="標準 6 2" xfId="690" xr:uid="{00000000-0005-0000-0000-0000B2020000}"/>
    <cellStyle name="標準 7" xfId="691" xr:uid="{00000000-0005-0000-0000-0000B3020000}"/>
    <cellStyle name="標準 7 2" xfId="692" xr:uid="{00000000-0005-0000-0000-0000B4020000}"/>
    <cellStyle name="標準 7 3" xfId="693" xr:uid="{00000000-0005-0000-0000-0000B5020000}"/>
    <cellStyle name="標準 7 4" xfId="694" xr:uid="{00000000-0005-0000-0000-0000B6020000}"/>
    <cellStyle name="標準 7 5" xfId="695" xr:uid="{00000000-0005-0000-0000-0000B7020000}"/>
    <cellStyle name="標準 8" xfId="696" xr:uid="{00000000-0005-0000-0000-0000B8020000}"/>
    <cellStyle name="標準 8 2" xfId="697" xr:uid="{00000000-0005-0000-0000-0000B9020000}"/>
    <cellStyle name="標準 8 3" xfId="698" xr:uid="{00000000-0005-0000-0000-0000BA020000}"/>
    <cellStyle name="標準 8 4" xfId="699" xr:uid="{00000000-0005-0000-0000-0000BB020000}"/>
    <cellStyle name="標準 8 5" xfId="700" xr:uid="{00000000-0005-0000-0000-0000BC020000}"/>
    <cellStyle name="標準 9" xfId="701" xr:uid="{00000000-0005-0000-0000-0000BD020000}"/>
    <cellStyle name="標準 9 2" xfId="702" xr:uid="{00000000-0005-0000-0000-0000BE020000}"/>
    <cellStyle name="標準 9 3" xfId="703" xr:uid="{00000000-0005-0000-0000-0000BF020000}"/>
    <cellStyle name="標準 9 4" xfId="704" xr:uid="{00000000-0005-0000-0000-0000C0020000}"/>
    <cellStyle name="標準 9 5" xfId="705" xr:uid="{00000000-0005-0000-0000-0000C1020000}"/>
    <cellStyle name="標準_Sheet1" xfId="706" xr:uid="{00000000-0005-0000-0000-0000C2020000}"/>
    <cellStyle name="標準_データ_1" xfId="707" xr:uid="{00000000-0005-0000-0000-0000C3020000}"/>
    <cellStyle name="不良" xfId="708" xr:uid="{00000000-0005-0000-0000-0000C4020000}"/>
    <cellStyle name="普通" xfId="709" xr:uid="{00000000-0005-0000-0000-0000C5020000}"/>
    <cellStyle name="未定義" xfId="710" xr:uid="{00000000-0005-0000-0000-0000C6020000}"/>
    <cellStyle name="良" xfId="711" xr:uid="{00000000-0005-0000-0000-0000C7020000}"/>
    <cellStyle name="良い" xfId="712" builtinId="26" customBuiltin="1"/>
    <cellStyle name="良い 2" xfId="713" xr:uid="{00000000-0005-0000-0000-0000C9020000}"/>
    <cellStyle name="良い 3" xfId="714" xr:uid="{00000000-0005-0000-0000-0000CA020000}"/>
    <cellStyle name="良い 4" xfId="715" xr:uid="{00000000-0005-0000-0000-0000CB020000}"/>
    <cellStyle name="良い 5" xfId="716" xr:uid="{00000000-0005-0000-0000-0000CC020000}"/>
    <cellStyle name="良い 6" xfId="717" xr:uid="{00000000-0005-0000-0000-0000CD020000}"/>
  </cellStyles>
  <dxfs count="0"/>
  <tableStyles count="0" defaultTableStyle="TableStyleMedium9" defaultPivotStyle="PivotStyleLight16"/>
  <colors>
    <mruColors>
      <color rgb="FF99FFCC"/>
      <color rgb="FFCCFFFF"/>
      <color rgb="FFFF99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126023</xdr:colOff>
      <xdr:row>23</xdr:row>
      <xdr:rowOff>24914</xdr:rowOff>
    </xdr:from>
    <xdr:to>
      <xdr:col>14</xdr:col>
      <xdr:colOff>345098</xdr:colOff>
      <xdr:row>27</xdr:row>
      <xdr:rowOff>75404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738446" y="4794741"/>
          <a:ext cx="2431806" cy="724567"/>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黄色の塗りつぶし箇所に記入して下さい。</a:t>
          </a:r>
        </a:p>
      </xdr:txBody>
    </xdr:sp>
    <xdr:clientData fPrintsWithSheet="0"/>
  </xdr:twoCellAnchor>
  <xdr:twoCellAnchor>
    <xdr:from>
      <xdr:col>11</xdr:col>
      <xdr:colOff>117232</xdr:colOff>
      <xdr:row>37</xdr:row>
      <xdr:rowOff>21975</xdr:rowOff>
    </xdr:from>
    <xdr:to>
      <xdr:col>14</xdr:col>
      <xdr:colOff>336307</xdr:colOff>
      <xdr:row>44</xdr:row>
      <xdr:rowOff>109904</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729655" y="7151071"/>
          <a:ext cx="2431806" cy="126756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押印を省略する場合は、黄色の塗りつぶし箇所に加え、水色の箇所も</a:t>
          </a:r>
          <a:endParaRPr kumimoji="1" lang="en-US" altLang="ja-JP" sz="1800">
            <a:solidFill>
              <a:sysClr val="windowText" lastClr="000000"/>
            </a:solidFill>
          </a:endParaRPr>
        </a:p>
        <a:p>
          <a:pPr>
            <a:lnSpc>
              <a:spcPts val="2100"/>
            </a:lnSpc>
          </a:pPr>
          <a:r>
            <a:rPr kumimoji="1" lang="ja-JP" altLang="en-US" sz="1800">
              <a:solidFill>
                <a:sysClr val="windowText" lastClr="000000"/>
              </a:solidFill>
            </a:rPr>
            <a:t>記入して下さい。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8</xdr:col>
      <xdr:colOff>123825</xdr:colOff>
      <xdr:row>1</xdr:row>
      <xdr:rowOff>66675</xdr:rowOff>
    </xdr:from>
    <xdr:to>
      <xdr:col>11</xdr:col>
      <xdr:colOff>495300</xdr:colOff>
      <xdr:row>4</xdr:row>
      <xdr:rowOff>232930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848600" y="247650"/>
          <a:ext cx="2428875" cy="72823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黄色の塗りつぶし箇所に記入して下さい。</a:t>
          </a:r>
        </a:p>
      </xdr:txBody>
    </xdr:sp>
    <xdr:clientData fPrintsWithSheet="0"/>
  </xdr:twoCellAnchor>
  <xdr:twoCellAnchor>
    <xdr:from>
      <xdr:col>1</xdr:col>
      <xdr:colOff>276225</xdr:colOff>
      <xdr:row>1</xdr:row>
      <xdr:rowOff>47625</xdr:rowOff>
    </xdr:from>
    <xdr:to>
      <xdr:col>3</xdr:col>
      <xdr:colOff>1285875</xdr:colOff>
      <xdr:row>2</xdr:row>
      <xdr:rowOff>152400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123950" y="228600"/>
          <a:ext cx="4029075" cy="276225"/>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rPr>
            <a:t>※</a:t>
          </a:r>
          <a:r>
            <a:rPr kumimoji="1" lang="ja-JP" altLang="en-US" sz="1100" b="1">
              <a:solidFill>
                <a:srgbClr val="FF0000"/>
              </a:solidFill>
            </a:rPr>
            <a:t>継続検査、点検、交換の単価はすべて入力してください。</a:t>
          </a:r>
        </a:p>
      </xdr:txBody>
    </xdr:sp>
    <xdr:clientData fPrintsWithSheet="0"/>
  </xdr:twoCellAnchor>
  <xdr:twoCellAnchor>
    <xdr:from>
      <xdr:col>8</xdr:col>
      <xdr:colOff>133350</xdr:colOff>
      <xdr:row>41</xdr:row>
      <xdr:rowOff>38100</xdr:rowOff>
    </xdr:from>
    <xdr:to>
      <xdr:col>11</xdr:col>
      <xdr:colOff>504825</xdr:colOff>
      <xdr:row>43</xdr:row>
      <xdr:rowOff>156730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7858125" y="10439400"/>
          <a:ext cx="2428875" cy="72823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黄色の塗りつぶし箇所に記入して下さい。</a:t>
          </a:r>
        </a:p>
      </xdr:txBody>
    </xdr:sp>
    <xdr:clientData fPrintsWithSheet="0"/>
  </xdr:twoCellAnchor>
  <xdr:twoCellAnchor>
    <xdr:from>
      <xdr:col>8</xdr:col>
      <xdr:colOff>142875</xdr:colOff>
      <xdr:row>31</xdr:row>
      <xdr:rowOff>66675</xdr:rowOff>
    </xdr:from>
    <xdr:to>
      <xdr:col>11</xdr:col>
      <xdr:colOff>514350</xdr:colOff>
      <xdr:row>38</xdr:row>
      <xdr:rowOff>295275</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7867650" y="7724775"/>
          <a:ext cx="2428875" cy="2362200"/>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・仕様書に示す点検項目ごとの予定数量と乖離が無いか必ず確認してください。</a:t>
          </a:r>
          <a:endParaRPr kumimoji="1" lang="en-US" altLang="ja-JP" sz="1800">
            <a:solidFill>
              <a:sysClr val="windowText" lastClr="000000"/>
            </a:solidFill>
          </a:endParaRPr>
        </a:p>
        <a:p>
          <a:pPr>
            <a:lnSpc>
              <a:spcPts val="2100"/>
            </a:lnSpc>
          </a:pPr>
          <a:endParaRPr kumimoji="1" lang="en-US" altLang="ja-JP" sz="1800">
            <a:solidFill>
              <a:sysClr val="windowText" lastClr="000000"/>
            </a:solidFill>
          </a:endParaRPr>
        </a:p>
        <a:p>
          <a:pPr>
            <a:lnSpc>
              <a:spcPts val="2100"/>
            </a:lnSpc>
          </a:pPr>
          <a:r>
            <a:rPr kumimoji="1" lang="ja-JP" altLang="en-US" sz="1800">
              <a:solidFill>
                <a:sysClr val="windowText" lastClr="000000"/>
              </a:solidFill>
            </a:rPr>
            <a:t>・計算結果に誤りが無いか必ず確認してください。</a:t>
          </a:r>
        </a:p>
      </xdr:txBody>
    </xdr:sp>
    <xdr:clientData fPrintsWithSheet="0"/>
  </xdr:twoCellAnchor>
  <xdr:twoCellAnchor>
    <xdr:from>
      <xdr:col>8</xdr:col>
      <xdr:colOff>142875</xdr:colOff>
      <xdr:row>65</xdr:row>
      <xdr:rowOff>238124</xdr:rowOff>
    </xdr:from>
    <xdr:to>
      <xdr:col>11</xdr:col>
      <xdr:colOff>514350</xdr:colOff>
      <xdr:row>77</xdr:row>
      <xdr:rowOff>295275</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7867650" y="17040224"/>
          <a:ext cx="2428875" cy="3457576"/>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marL="0" marR="0" lvl="0" indent="0" defTabSz="914400" eaLnBrk="1" fontAlgn="auto" latinLnBrk="0" hangingPunct="1">
            <a:lnSpc>
              <a:spcPts val="2100"/>
            </a:lnSpc>
            <a:spcBef>
              <a:spcPts val="0"/>
            </a:spcBef>
            <a:spcAft>
              <a:spcPts val="0"/>
            </a:spcAft>
            <a:buClrTx/>
            <a:buSzTx/>
            <a:buFontTx/>
            <a:buNone/>
            <a:tabLst/>
            <a:defRPr/>
          </a:pPr>
          <a:r>
            <a:rPr kumimoji="1" lang="ja-JP" altLang="ja-JP" sz="1800">
              <a:solidFill>
                <a:schemeClr val="dk1"/>
              </a:solidFill>
              <a:effectLst/>
              <a:latin typeface="+mn-lt"/>
              <a:ea typeface="+mn-ea"/>
              <a:cs typeface="+mn-cs"/>
            </a:rPr>
            <a:t>・仕様書に示す点検項目ごとの予定数量と乖離が無いか必ず確認してください。</a:t>
          </a:r>
          <a:endParaRPr lang="ja-JP" altLang="ja-JP" sz="1800">
            <a:effectLst/>
          </a:endParaRPr>
        </a:p>
        <a:p>
          <a:pPr>
            <a:lnSpc>
              <a:spcPts val="2100"/>
            </a:lnSpc>
          </a:pPr>
          <a:endParaRPr kumimoji="1" lang="en-US" altLang="ja-JP" sz="1800">
            <a:solidFill>
              <a:sysClr val="windowText" lastClr="000000"/>
            </a:solidFill>
          </a:endParaRPr>
        </a:p>
        <a:p>
          <a:pPr>
            <a:lnSpc>
              <a:spcPts val="2100"/>
            </a:lnSpc>
          </a:pPr>
          <a:r>
            <a:rPr kumimoji="1" lang="ja-JP" altLang="en-US" sz="1800">
              <a:solidFill>
                <a:sysClr val="windowText" lastClr="000000"/>
              </a:solidFill>
            </a:rPr>
            <a:t>・計算結果に誤りが無いか必ず確認してください。</a:t>
          </a:r>
          <a:endParaRPr kumimoji="1" lang="en-US" altLang="ja-JP" sz="1800">
            <a:solidFill>
              <a:sysClr val="windowText" lastClr="000000"/>
            </a:solidFill>
          </a:endParaRPr>
        </a:p>
        <a:p>
          <a:pPr>
            <a:lnSpc>
              <a:spcPts val="2100"/>
            </a:lnSpc>
          </a:pPr>
          <a:endParaRPr kumimoji="1" lang="en-US" altLang="ja-JP" sz="1800">
            <a:solidFill>
              <a:sysClr val="windowText" lastClr="000000"/>
            </a:solidFill>
          </a:endParaRPr>
        </a:p>
        <a:p>
          <a:pPr>
            <a:lnSpc>
              <a:spcPts val="2100"/>
            </a:lnSpc>
          </a:pPr>
          <a:r>
            <a:rPr kumimoji="1" lang="ja-JP" altLang="en-US" sz="1800">
              <a:solidFill>
                <a:sysClr val="windowText" lastClr="000000"/>
              </a:solidFill>
            </a:rPr>
            <a:t>・入札書の入札金額と乖離が無いか必ず確認してください。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11</xdr:col>
      <xdr:colOff>126023</xdr:colOff>
      <xdr:row>23</xdr:row>
      <xdr:rowOff>24914</xdr:rowOff>
    </xdr:from>
    <xdr:to>
      <xdr:col>14</xdr:col>
      <xdr:colOff>345098</xdr:colOff>
      <xdr:row>27</xdr:row>
      <xdr:rowOff>75404</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726723" y="4825514"/>
          <a:ext cx="2428875" cy="73629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黄色の塗りつぶし箇所に記入して下さい。</a:t>
          </a:r>
        </a:p>
      </xdr:txBody>
    </xdr:sp>
    <xdr:clientData fPrintsWithSheet="0"/>
  </xdr:twoCellAnchor>
  <xdr:twoCellAnchor>
    <xdr:from>
      <xdr:col>11</xdr:col>
      <xdr:colOff>117232</xdr:colOff>
      <xdr:row>37</xdr:row>
      <xdr:rowOff>21975</xdr:rowOff>
    </xdr:from>
    <xdr:to>
      <xdr:col>14</xdr:col>
      <xdr:colOff>336307</xdr:colOff>
      <xdr:row>44</xdr:row>
      <xdr:rowOff>109904</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717932" y="7222875"/>
          <a:ext cx="2428875" cy="128807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押印を省略する場合は、黄色の塗りつぶし箇所に加え、水色の箇所も</a:t>
          </a:r>
          <a:endParaRPr kumimoji="1" lang="en-US" altLang="ja-JP" sz="1800">
            <a:solidFill>
              <a:sysClr val="windowText" lastClr="000000"/>
            </a:solidFill>
          </a:endParaRPr>
        </a:p>
        <a:p>
          <a:pPr>
            <a:lnSpc>
              <a:spcPts val="2100"/>
            </a:lnSpc>
          </a:pPr>
          <a:r>
            <a:rPr kumimoji="1" lang="ja-JP" altLang="en-US" sz="1800">
              <a:solidFill>
                <a:sysClr val="windowText" lastClr="000000"/>
              </a:solidFill>
            </a:rPr>
            <a:t>記入して下さい。</a:t>
          </a:r>
        </a:p>
      </xdr:txBody>
    </xdr:sp>
    <xdr:clientData fPrintsWithSheet="0"/>
  </xdr:twoCellAnchor>
  <xdr:twoCellAnchor>
    <xdr:from>
      <xdr:col>6</xdr:col>
      <xdr:colOff>190501</xdr:colOff>
      <xdr:row>6</xdr:row>
      <xdr:rowOff>117231</xdr:rowOff>
    </xdr:from>
    <xdr:to>
      <xdr:col>10</xdr:col>
      <xdr:colOff>295245</xdr:colOff>
      <xdr:row>10</xdr:row>
      <xdr:rowOff>174379</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a:xfrm>
          <a:off x="3275136" y="1333500"/>
          <a:ext cx="2126974" cy="804494"/>
        </a:xfrm>
        <a:prstGeom prst="wedgeRoundRectCallout">
          <a:avLst>
            <a:gd name="adj1" fmla="val -31592"/>
            <a:gd name="adj2" fmla="val 143384"/>
            <a:gd name="adj3" fmla="val 16667"/>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a:solidFill>
                <a:sysClr val="windowText" lastClr="000000"/>
              </a:solidFill>
            </a:rPr>
            <a:t>入札金額内訳書の「入札書記載金額（①</a:t>
          </a:r>
          <a:r>
            <a:rPr lang="en-US" altLang="ja-JP">
              <a:solidFill>
                <a:sysClr val="windowText" lastClr="000000"/>
              </a:solidFill>
            </a:rPr>
            <a:t>+</a:t>
          </a:r>
          <a:r>
            <a:rPr lang="ja-JP" altLang="en-US">
              <a:solidFill>
                <a:sysClr val="windowText" lastClr="000000"/>
              </a:solidFill>
            </a:rPr>
            <a:t>②）欄の数値と乖離が無いか確認してください。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435549</xdr:colOff>
      <xdr:row>9</xdr:row>
      <xdr:rowOff>66675</xdr:rowOff>
    </xdr:from>
    <xdr:to>
      <xdr:col>13</xdr:col>
      <xdr:colOff>114297</xdr:colOff>
      <xdr:row>12</xdr:row>
      <xdr:rowOff>232930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0254958" y="239857"/>
          <a:ext cx="2449657" cy="73775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黄色の塗りつぶし箇所に記入して下さい。</a:t>
          </a:r>
        </a:p>
      </xdr:txBody>
    </xdr:sp>
    <xdr:clientData fPrintsWithSheet="0"/>
  </xdr:twoCellAnchor>
  <xdr:twoCellAnchor>
    <xdr:from>
      <xdr:col>1</xdr:col>
      <xdr:colOff>276225</xdr:colOff>
      <xdr:row>9</xdr:row>
      <xdr:rowOff>47625</xdr:rowOff>
    </xdr:from>
    <xdr:to>
      <xdr:col>3</xdr:col>
      <xdr:colOff>1285875</xdr:colOff>
      <xdr:row>10</xdr:row>
      <xdr:rowOff>152400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123950" y="228600"/>
          <a:ext cx="4029075" cy="276225"/>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rPr>
            <a:t>※</a:t>
          </a:r>
          <a:r>
            <a:rPr kumimoji="1" lang="ja-JP" altLang="en-US" sz="1100" b="1">
              <a:solidFill>
                <a:srgbClr val="FF0000"/>
              </a:solidFill>
            </a:rPr>
            <a:t>継続検査、点検、交換の単価はすべて入力してください。</a:t>
          </a:r>
        </a:p>
      </xdr:txBody>
    </xdr:sp>
    <xdr:clientData fPrintsWithSheet="0"/>
  </xdr:twoCellAnchor>
  <xdr:twoCellAnchor>
    <xdr:from>
      <xdr:col>9</xdr:col>
      <xdr:colOff>445074</xdr:colOff>
      <xdr:row>49</xdr:row>
      <xdr:rowOff>38100</xdr:rowOff>
    </xdr:from>
    <xdr:to>
      <xdr:col>13</xdr:col>
      <xdr:colOff>123822</xdr:colOff>
      <xdr:row>51</xdr:row>
      <xdr:rowOff>156730</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0264483" y="10636827"/>
          <a:ext cx="2449657" cy="74208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黄色の塗りつぶし箇所に記入して下さい。</a:t>
          </a:r>
        </a:p>
      </xdr:txBody>
    </xdr:sp>
    <xdr:clientData fPrintsWithSheet="0"/>
  </xdr:twoCellAnchor>
  <xdr:twoCellAnchor>
    <xdr:from>
      <xdr:col>9</xdr:col>
      <xdr:colOff>454599</xdr:colOff>
      <xdr:row>39</xdr:row>
      <xdr:rowOff>66675</xdr:rowOff>
    </xdr:from>
    <xdr:to>
      <xdr:col>13</xdr:col>
      <xdr:colOff>133347</xdr:colOff>
      <xdr:row>46</xdr:row>
      <xdr:rowOff>295275</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10274008" y="7877175"/>
          <a:ext cx="2449657" cy="2410691"/>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・仕様書に示す点検項目ごとの予定数量と乖離が無いか必ず確認してください。</a:t>
          </a:r>
          <a:endParaRPr kumimoji="1" lang="en-US" altLang="ja-JP" sz="1800">
            <a:solidFill>
              <a:sysClr val="windowText" lastClr="000000"/>
            </a:solidFill>
          </a:endParaRPr>
        </a:p>
        <a:p>
          <a:pPr>
            <a:lnSpc>
              <a:spcPts val="2100"/>
            </a:lnSpc>
          </a:pPr>
          <a:endParaRPr kumimoji="1" lang="en-US" altLang="ja-JP" sz="1800">
            <a:solidFill>
              <a:sysClr val="windowText" lastClr="000000"/>
            </a:solidFill>
          </a:endParaRPr>
        </a:p>
        <a:p>
          <a:pPr>
            <a:lnSpc>
              <a:spcPts val="2100"/>
            </a:lnSpc>
          </a:pPr>
          <a:r>
            <a:rPr kumimoji="1" lang="ja-JP" altLang="en-US" sz="1800">
              <a:solidFill>
                <a:sysClr val="windowText" lastClr="000000"/>
              </a:solidFill>
            </a:rPr>
            <a:t>・計算結果に誤りが無いか必ず確認してください。</a:t>
          </a:r>
        </a:p>
      </xdr:txBody>
    </xdr:sp>
    <xdr:clientData fPrintsWithSheet="0"/>
  </xdr:twoCellAnchor>
  <xdr:twoCellAnchor>
    <xdr:from>
      <xdr:col>9</xdr:col>
      <xdr:colOff>454599</xdr:colOff>
      <xdr:row>70</xdr:row>
      <xdr:rowOff>238124</xdr:rowOff>
    </xdr:from>
    <xdr:to>
      <xdr:col>13</xdr:col>
      <xdr:colOff>133347</xdr:colOff>
      <xdr:row>82</xdr:row>
      <xdr:rowOff>295275</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10274008" y="17383124"/>
          <a:ext cx="2449657" cy="3538106"/>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marL="0" marR="0" lvl="0" indent="0" defTabSz="914400" eaLnBrk="1" fontAlgn="auto" latinLnBrk="0" hangingPunct="1">
            <a:lnSpc>
              <a:spcPts val="2100"/>
            </a:lnSpc>
            <a:spcBef>
              <a:spcPts val="0"/>
            </a:spcBef>
            <a:spcAft>
              <a:spcPts val="0"/>
            </a:spcAft>
            <a:buClrTx/>
            <a:buSzTx/>
            <a:buFontTx/>
            <a:buNone/>
            <a:tabLst/>
            <a:defRPr/>
          </a:pPr>
          <a:r>
            <a:rPr kumimoji="1" lang="ja-JP" altLang="ja-JP" sz="1800">
              <a:solidFill>
                <a:schemeClr val="dk1"/>
              </a:solidFill>
              <a:effectLst/>
              <a:latin typeface="+mn-lt"/>
              <a:ea typeface="+mn-ea"/>
              <a:cs typeface="+mn-cs"/>
            </a:rPr>
            <a:t>・仕様書に示す点検項目ごとの予定数量と乖離が無いか必ず確認してください。</a:t>
          </a:r>
          <a:endParaRPr lang="ja-JP" altLang="ja-JP" sz="1800">
            <a:effectLst/>
          </a:endParaRPr>
        </a:p>
        <a:p>
          <a:pPr>
            <a:lnSpc>
              <a:spcPts val="2100"/>
            </a:lnSpc>
          </a:pPr>
          <a:endParaRPr kumimoji="1" lang="en-US" altLang="ja-JP" sz="1800">
            <a:solidFill>
              <a:sysClr val="windowText" lastClr="000000"/>
            </a:solidFill>
          </a:endParaRPr>
        </a:p>
        <a:p>
          <a:pPr>
            <a:lnSpc>
              <a:spcPts val="2100"/>
            </a:lnSpc>
          </a:pPr>
          <a:r>
            <a:rPr kumimoji="1" lang="ja-JP" altLang="en-US" sz="1800">
              <a:solidFill>
                <a:sysClr val="windowText" lastClr="000000"/>
              </a:solidFill>
            </a:rPr>
            <a:t>・計算結果に誤りが無いか必ず確認してください。</a:t>
          </a:r>
          <a:endParaRPr kumimoji="1" lang="en-US" altLang="ja-JP" sz="1800">
            <a:solidFill>
              <a:sysClr val="windowText" lastClr="000000"/>
            </a:solidFill>
          </a:endParaRPr>
        </a:p>
        <a:p>
          <a:pPr>
            <a:lnSpc>
              <a:spcPts val="2100"/>
            </a:lnSpc>
          </a:pPr>
          <a:endParaRPr kumimoji="1" lang="en-US" altLang="ja-JP" sz="1800">
            <a:solidFill>
              <a:sysClr val="windowText" lastClr="000000"/>
            </a:solidFill>
          </a:endParaRPr>
        </a:p>
        <a:p>
          <a:pPr>
            <a:lnSpc>
              <a:spcPts val="2100"/>
            </a:lnSpc>
          </a:pPr>
          <a:r>
            <a:rPr kumimoji="1" lang="ja-JP" altLang="en-US" sz="1800">
              <a:solidFill>
                <a:sysClr val="windowText" lastClr="000000"/>
              </a:solidFill>
            </a:rPr>
            <a:t>・入札書の入札金額と乖離が無いか必ず確認してください。</a:t>
          </a:r>
        </a:p>
      </xdr:txBody>
    </xdr:sp>
    <xdr:clientData fPrintsWithSheet="0"/>
  </xdr:twoCellAnchor>
  <xdr:twoCellAnchor>
    <xdr:from>
      <xdr:col>1</xdr:col>
      <xdr:colOff>11188</xdr:colOff>
      <xdr:row>1</xdr:row>
      <xdr:rowOff>22408</xdr:rowOff>
    </xdr:from>
    <xdr:to>
      <xdr:col>5</xdr:col>
      <xdr:colOff>314325</xdr:colOff>
      <xdr:row>5</xdr:row>
      <xdr:rowOff>152399</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858913" y="241483"/>
          <a:ext cx="5351387" cy="1006291"/>
        </a:xfrm>
        <a:prstGeom prst="rect">
          <a:avLst/>
        </a:prstGeom>
        <a:solidFill>
          <a:schemeClr val="lt1"/>
        </a:solidFill>
        <a:ln w="44450" cmpd="dbl">
          <a:solidFill>
            <a:srgbClr val="00B05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en-US" altLang="ja-JP" sz="1100" b="1">
              <a:solidFill>
                <a:sysClr val="windowText" lastClr="000000"/>
              </a:solidFill>
            </a:rPr>
            <a:t>※</a:t>
          </a:r>
          <a:r>
            <a:rPr kumimoji="1" lang="ja-JP" altLang="en-US" sz="1100" b="1">
              <a:solidFill>
                <a:sysClr val="windowText" lastClr="000000"/>
              </a:solidFill>
            </a:rPr>
            <a:t>注意</a:t>
          </a:r>
          <a:r>
            <a:rPr kumimoji="1" lang="en-US" altLang="ja-JP" sz="1100" b="1">
              <a:solidFill>
                <a:sysClr val="windowText" lastClr="000000"/>
              </a:solidFill>
            </a:rPr>
            <a:t>※</a:t>
          </a:r>
        </a:p>
        <a:p>
          <a:pPr algn="l"/>
          <a:r>
            <a:rPr kumimoji="1" lang="ja-JP" altLang="en-US" sz="1100" b="1">
              <a:solidFill>
                <a:sysClr val="windowText" lastClr="000000"/>
              </a:solidFill>
            </a:rPr>
            <a:t>　この記載例に示す、単価及びその他の金額は計算過程を示すための</a:t>
          </a:r>
          <a:r>
            <a:rPr kumimoji="1" lang="ja-JP" altLang="ja-JP" sz="1100" b="1">
              <a:solidFill>
                <a:schemeClr val="dk1"/>
              </a:solidFill>
              <a:effectLst/>
              <a:latin typeface="+mn-lt"/>
              <a:ea typeface="+mn-ea"/>
              <a:cs typeface="+mn-cs"/>
            </a:rPr>
            <a:t>例として</a:t>
          </a:r>
          <a:r>
            <a:rPr kumimoji="1" lang="ja-JP" altLang="en-US" sz="1100" b="1">
              <a:solidFill>
                <a:schemeClr val="dk1"/>
              </a:solidFill>
              <a:effectLst/>
              <a:latin typeface="+mn-lt"/>
              <a:ea typeface="+mn-ea"/>
              <a:cs typeface="+mn-cs"/>
            </a:rPr>
            <a:t>掲載</a:t>
          </a:r>
          <a:r>
            <a:rPr kumimoji="1" lang="ja-JP" altLang="ja-JP" sz="1100" b="1">
              <a:solidFill>
                <a:schemeClr val="dk1"/>
              </a:solidFill>
              <a:effectLst/>
              <a:latin typeface="+mn-lt"/>
              <a:ea typeface="+mn-ea"/>
              <a:cs typeface="+mn-cs"/>
            </a:rPr>
            <a:t>しているものです。</a:t>
          </a:r>
          <a:endParaRPr kumimoji="1" lang="en-US" altLang="ja-JP" sz="1100" b="1">
            <a:solidFill>
              <a:schemeClr val="dk1"/>
            </a:solidFill>
            <a:effectLst/>
            <a:latin typeface="+mn-lt"/>
            <a:ea typeface="+mn-ea"/>
            <a:cs typeface="+mn-cs"/>
          </a:endParaRPr>
        </a:p>
        <a:p>
          <a:pPr algn="l"/>
          <a:r>
            <a:rPr kumimoji="1" lang="ja-JP" altLang="en-US" sz="1100" b="1">
              <a:solidFill>
                <a:sysClr val="windowText" lastClr="000000"/>
              </a:solidFill>
            </a:rPr>
            <a:t>　実際の応札にあたっては、各社の見積もった単価で計算し入札すること。</a:t>
          </a:r>
        </a:p>
      </xdr:txBody>
    </xdr:sp>
    <xdr:clientData/>
  </xdr:twoCellAnchor>
  <xdr:twoCellAnchor>
    <xdr:from>
      <xdr:col>8</xdr:col>
      <xdr:colOff>280147</xdr:colOff>
      <xdr:row>13</xdr:row>
      <xdr:rowOff>172011</xdr:rowOff>
    </xdr:from>
    <xdr:to>
      <xdr:col>8</xdr:col>
      <xdr:colOff>881809</xdr:colOff>
      <xdr:row>36</xdr:row>
      <xdr:rowOff>48747</xdr:rowOff>
    </xdr:to>
    <xdr:grpSp>
      <xdr:nvGrpSpPr>
        <xdr:cNvPr id="11" name="グループ化 10">
          <a:extLst>
            <a:ext uri="{FF2B5EF4-FFF2-40B4-BE49-F238E27FC236}">
              <a16:creationId xmlns:a16="http://schemas.microsoft.com/office/drawing/2014/main" id="{00000000-0008-0000-0300-00000B000000}"/>
            </a:ext>
          </a:extLst>
        </xdr:cNvPr>
        <xdr:cNvGrpSpPr/>
      </xdr:nvGrpSpPr>
      <xdr:grpSpPr>
        <a:xfrm>
          <a:off x="8004922" y="3181911"/>
          <a:ext cx="601662" cy="6887136"/>
          <a:chOff x="8045823" y="2655794"/>
          <a:chExt cx="601662" cy="5328398"/>
        </a:xfrm>
      </xdr:grpSpPr>
      <xdr:sp macro="" textlink="">
        <xdr:nvSpPr>
          <xdr:cNvPr id="8" name="角丸四角形吹き出し 7">
            <a:extLst>
              <a:ext uri="{FF2B5EF4-FFF2-40B4-BE49-F238E27FC236}">
                <a16:creationId xmlns:a16="http://schemas.microsoft.com/office/drawing/2014/main" id="{00000000-0008-0000-0300-000008000000}"/>
              </a:ext>
            </a:extLst>
          </xdr:cNvPr>
          <xdr:cNvSpPr/>
        </xdr:nvSpPr>
        <xdr:spPr>
          <a:xfrm>
            <a:off x="8045823" y="2655794"/>
            <a:ext cx="601662" cy="5328398"/>
          </a:xfrm>
          <a:prstGeom prst="wedgeRoundRectCallout">
            <a:avLst>
              <a:gd name="adj1" fmla="val -50998"/>
              <a:gd name="adj2" fmla="val 20313"/>
              <a:gd name="adj3" fmla="val 16667"/>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solidFill>
                <a:sysClr val="windowText" lastClr="000000"/>
              </a:solidFill>
            </a:endParaRPr>
          </a:p>
        </xdr:txBody>
      </xdr:sp>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8101853" y="2767853"/>
            <a:ext cx="517260" cy="508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eaVert" wrap="square" rtlCol="0" anchor="ctr"/>
          <a:lstStyle/>
          <a:p>
            <a:pPr algn="l"/>
            <a:r>
              <a:rPr kumimoji="1" lang="ja-JP" altLang="en-US" sz="1100"/>
              <a:t>　</a:t>
            </a:r>
            <a:r>
              <a:rPr kumimoji="1" lang="ja-JP" altLang="en-US" sz="1100" b="0">
                <a:solidFill>
                  <a:srgbClr val="FF0000"/>
                </a:solidFill>
              </a:rPr>
              <a:t>入札金額内訳書は必ず２枚両方を提出してください。</a:t>
            </a:r>
          </a:p>
        </xdr:txBody>
      </xdr:sp>
    </xdr:grpSp>
    <xdr:clientData/>
  </xdr:twoCellAnchor>
  <xdr:twoCellAnchor>
    <xdr:from>
      <xdr:col>8</xdr:col>
      <xdr:colOff>89646</xdr:colOff>
      <xdr:row>50</xdr:row>
      <xdr:rowOff>123263</xdr:rowOff>
    </xdr:from>
    <xdr:to>
      <xdr:col>8</xdr:col>
      <xdr:colOff>1109382</xdr:colOff>
      <xdr:row>69</xdr:row>
      <xdr:rowOff>180974</xdr:rowOff>
    </xdr:to>
    <xdr:grpSp>
      <xdr:nvGrpSpPr>
        <xdr:cNvPr id="15" name="グループ化 14">
          <a:extLst>
            <a:ext uri="{FF2B5EF4-FFF2-40B4-BE49-F238E27FC236}">
              <a16:creationId xmlns:a16="http://schemas.microsoft.com/office/drawing/2014/main" id="{00000000-0008-0000-0300-00000F000000}"/>
            </a:ext>
          </a:extLst>
        </xdr:cNvPr>
        <xdr:cNvGrpSpPr/>
      </xdr:nvGrpSpPr>
      <xdr:grpSpPr>
        <a:xfrm>
          <a:off x="7814421" y="14105963"/>
          <a:ext cx="1019736" cy="5848911"/>
          <a:chOff x="10588227" y="13890189"/>
          <a:chExt cx="1401592" cy="4588808"/>
        </a:xfrm>
      </xdr:grpSpPr>
      <xdr:sp macro="" textlink="">
        <xdr:nvSpPr>
          <xdr:cNvPr id="12" name="角丸四角形吹き出し 11">
            <a:extLst>
              <a:ext uri="{FF2B5EF4-FFF2-40B4-BE49-F238E27FC236}">
                <a16:creationId xmlns:a16="http://schemas.microsoft.com/office/drawing/2014/main" id="{00000000-0008-0000-0300-00000C000000}"/>
              </a:ext>
            </a:extLst>
          </xdr:cNvPr>
          <xdr:cNvSpPr/>
        </xdr:nvSpPr>
        <xdr:spPr>
          <a:xfrm>
            <a:off x="10846865" y="13890189"/>
            <a:ext cx="929962" cy="4588808"/>
          </a:xfrm>
          <a:prstGeom prst="wedgeRoundRectCallout">
            <a:avLst>
              <a:gd name="adj1" fmla="val -226612"/>
              <a:gd name="adj2" fmla="val 15223"/>
              <a:gd name="adj3" fmla="val 16667"/>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10588227" y="13995701"/>
            <a:ext cx="1401592" cy="421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eaVert" wrap="square" rtlCol="0" anchor="ctr"/>
          <a:lstStyle/>
          <a:p>
            <a:pPr algn="l"/>
            <a:r>
              <a:rPr kumimoji="1" lang="ja-JP" altLang="en-US" sz="1100">
                <a:solidFill>
                  <a:srgbClr val="FF0000"/>
                </a:solidFill>
              </a:rPr>
              <a:t>　仕様書</a:t>
            </a:r>
            <a:r>
              <a:rPr kumimoji="1" lang="en-US" altLang="ja-JP" sz="1100" baseline="0">
                <a:solidFill>
                  <a:srgbClr val="FF0000"/>
                </a:solidFill>
              </a:rPr>
              <a:t> </a:t>
            </a:r>
            <a:r>
              <a:rPr kumimoji="1" lang="ja-JP" altLang="en-US" sz="1100">
                <a:solidFill>
                  <a:srgbClr val="FF0000"/>
                </a:solidFill>
              </a:rPr>
              <a:t>別表１に数量が無い場合でも、単価は、全て記載してください。</a:t>
            </a:r>
          </a:p>
        </xdr:txBody>
      </xdr:sp>
    </xdr:grpSp>
    <xdr:clientData/>
  </xdr:twoCellAnchor>
  <xdr:twoCellAnchor>
    <xdr:from>
      <xdr:col>8</xdr:col>
      <xdr:colOff>336179</xdr:colOff>
      <xdr:row>72</xdr:row>
      <xdr:rowOff>145679</xdr:rowOff>
    </xdr:from>
    <xdr:to>
      <xdr:col>8</xdr:col>
      <xdr:colOff>1009651</xdr:colOff>
      <xdr:row>90</xdr:row>
      <xdr:rowOff>219074</xdr:rowOff>
    </xdr:to>
    <xdr:grpSp>
      <xdr:nvGrpSpPr>
        <xdr:cNvPr id="18" name="グループ化 17">
          <a:extLst>
            <a:ext uri="{FF2B5EF4-FFF2-40B4-BE49-F238E27FC236}">
              <a16:creationId xmlns:a16="http://schemas.microsoft.com/office/drawing/2014/main" id="{00000000-0008-0000-0300-000012000000}"/>
            </a:ext>
          </a:extLst>
        </xdr:cNvPr>
        <xdr:cNvGrpSpPr/>
      </xdr:nvGrpSpPr>
      <xdr:grpSpPr>
        <a:xfrm>
          <a:off x="8060954" y="20833979"/>
          <a:ext cx="673472" cy="4550145"/>
          <a:chOff x="8001002" y="18590560"/>
          <a:chExt cx="739585" cy="4395415"/>
        </a:xfrm>
      </xdr:grpSpPr>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8090649" y="18691412"/>
            <a:ext cx="550330" cy="4294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eaVert" wrap="square" rtlCol="0" anchor="ctr"/>
          <a:lstStyle/>
          <a:p>
            <a:pPr algn="l"/>
            <a:r>
              <a:rPr kumimoji="1" lang="ja-JP" altLang="en-US" sz="1100"/>
              <a:t>　</a:t>
            </a:r>
            <a:r>
              <a:rPr kumimoji="1" lang="ja-JP" altLang="en-US" sz="1100">
                <a:solidFill>
                  <a:srgbClr val="FF0000"/>
                </a:solidFill>
              </a:rPr>
              <a:t>入札書の入札金額と一致していることを確認してください。</a:t>
            </a:r>
          </a:p>
        </xdr:txBody>
      </xdr:sp>
      <xdr:sp macro="" textlink="">
        <xdr:nvSpPr>
          <xdr:cNvPr id="17" name="角丸四角形吹き出し 16">
            <a:extLst>
              <a:ext uri="{FF2B5EF4-FFF2-40B4-BE49-F238E27FC236}">
                <a16:creationId xmlns:a16="http://schemas.microsoft.com/office/drawing/2014/main" id="{00000000-0008-0000-0300-000011000000}"/>
              </a:ext>
            </a:extLst>
          </xdr:cNvPr>
          <xdr:cNvSpPr/>
        </xdr:nvSpPr>
        <xdr:spPr>
          <a:xfrm>
            <a:off x="8001002" y="18590560"/>
            <a:ext cx="739585" cy="4133850"/>
          </a:xfrm>
          <a:prstGeom prst="wedgeRoundRectCallout">
            <a:avLst>
              <a:gd name="adj1" fmla="val -104755"/>
              <a:gd name="adj2" fmla="val 18328"/>
              <a:gd name="adj3" fmla="val 16667"/>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grpSp>
    <xdr:clientData/>
  </xdr:twoCellAnchor>
  <xdr:twoCellAnchor>
    <xdr:from>
      <xdr:col>1</xdr:col>
      <xdr:colOff>152400</xdr:colOff>
      <xdr:row>85</xdr:row>
      <xdr:rowOff>33618</xdr:rowOff>
    </xdr:from>
    <xdr:to>
      <xdr:col>7</xdr:col>
      <xdr:colOff>289098</xdr:colOff>
      <xdr:row>89</xdr:row>
      <xdr:rowOff>116169</xdr:rowOff>
    </xdr:to>
    <xdr:sp macro="" textlink="">
      <xdr:nvSpPr>
        <xdr:cNvPr id="19" name="角丸四角形吹き出し 18">
          <a:extLst>
            <a:ext uri="{FF2B5EF4-FFF2-40B4-BE49-F238E27FC236}">
              <a16:creationId xmlns:a16="http://schemas.microsoft.com/office/drawing/2014/main" id="{00000000-0008-0000-0300-000013000000}"/>
            </a:ext>
          </a:extLst>
        </xdr:cNvPr>
        <xdr:cNvSpPr/>
      </xdr:nvSpPr>
      <xdr:spPr>
        <a:xfrm>
          <a:off x="1000125" y="22579293"/>
          <a:ext cx="6213648" cy="958851"/>
        </a:xfrm>
        <a:prstGeom prst="wedgeRoundRectCallout">
          <a:avLst>
            <a:gd name="adj1" fmla="val 23592"/>
            <a:gd name="adj2" fmla="val -219141"/>
            <a:gd name="adj3" fmla="val 16667"/>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xdr:col>
      <xdr:colOff>380999</xdr:colOff>
      <xdr:row>85</xdr:row>
      <xdr:rowOff>129664</xdr:rowOff>
    </xdr:from>
    <xdr:to>
      <xdr:col>6</xdr:col>
      <xdr:colOff>666750</xdr:colOff>
      <xdr:row>89</xdr:row>
      <xdr:rowOff>20920</xdr:rowOff>
    </xdr:to>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1228724" y="22675339"/>
          <a:ext cx="5676901" cy="7675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500"/>
            </a:lnSpc>
          </a:pPr>
          <a:r>
            <a:rPr kumimoji="1" lang="ja-JP" altLang="en-US" sz="1100"/>
            <a:t>　</a:t>
          </a:r>
          <a:r>
            <a:rPr kumimoji="1" lang="ja-JP" altLang="en-US" sz="1200"/>
            <a:t>予定数量は、各地域の仕様書別表１の数量です。変更しないで下さい。</a:t>
          </a:r>
          <a:endParaRPr kumimoji="1" lang="en-US" altLang="ja-JP" sz="1200"/>
        </a:p>
        <a:p>
          <a:pPr>
            <a:lnSpc>
              <a:spcPts val="1500"/>
            </a:lnSpc>
          </a:pPr>
          <a:r>
            <a:rPr kumimoji="1" lang="en-US" altLang="ja-JP" sz="1200" b="1" u="sng">
              <a:solidFill>
                <a:srgbClr val="FF0000"/>
              </a:solidFill>
            </a:rPr>
            <a:t>※</a:t>
          </a:r>
          <a:r>
            <a:rPr kumimoji="1" lang="ja-JP" altLang="en-US" sz="1200" b="1" u="sng">
              <a:solidFill>
                <a:srgbClr val="FF0000"/>
              </a:solidFill>
            </a:rPr>
            <a:t>応札した入札金内訳書の数量と、仕様書別表１の数量と乖離がある場合は、その応札は無効となります。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FFCC"/>
  </sheetPr>
  <dimension ref="A1:T43"/>
  <sheetViews>
    <sheetView tabSelected="1" view="pageBreakPreview" zoomScaleNormal="100" zoomScaleSheetLayoutView="100" workbookViewId="0">
      <selection activeCell="B6" sqref="B6:K6"/>
    </sheetView>
  </sheetViews>
  <sheetFormatPr defaultRowHeight="13.5" x14ac:dyDescent="0.15"/>
  <cols>
    <col min="1" max="1" width="9" bestFit="1" customWidth="1"/>
    <col min="2" max="2" width="4.875" customWidth="1"/>
    <col min="3" max="11" width="6.625" customWidth="1"/>
    <col min="14" max="14" width="11" bestFit="1" customWidth="1"/>
    <col min="17" max="17" width="4.5" customWidth="1"/>
    <col min="18" max="18" width="10.25" customWidth="1"/>
    <col min="19" max="19" width="34" customWidth="1"/>
    <col min="20" max="20" width="9" hidden="1" customWidth="1"/>
    <col min="21" max="21" width="9" customWidth="1"/>
  </cols>
  <sheetData>
    <row r="1" spans="1:20" x14ac:dyDescent="0.15">
      <c r="A1" s="7" t="s">
        <v>42</v>
      </c>
    </row>
    <row r="2" spans="1:20" x14ac:dyDescent="0.15">
      <c r="A2" s="7">
        <v>4</v>
      </c>
    </row>
    <row r="3" spans="1:20" ht="14.25" customHeight="1" x14ac:dyDescent="0.15">
      <c r="A3" s="1"/>
      <c r="B3" s="41"/>
      <c r="C3" s="1"/>
      <c r="D3" s="1"/>
      <c r="E3" s="1"/>
      <c r="F3" s="1"/>
      <c r="G3" s="1"/>
      <c r="J3" s="1"/>
      <c r="K3" s="1"/>
    </row>
    <row r="4" spans="1:20" ht="13.5" customHeight="1" x14ac:dyDescent="0.15">
      <c r="A4" s="1"/>
      <c r="B4" s="1"/>
      <c r="C4" s="1"/>
      <c r="D4" s="1"/>
      <c r="E4" s="1"/>
      <c r="F4" s="1"/>
      <c r="G4" s="1"/>
      <c r="J4" s="1"/>
      <c r="K4" s="1"/>
    </row>
    <row r="5" spans="1:20" ht="13.5" customHeight="1" x14ac:dyDescent="0.15">
      <c r="A5" s="1"/>
      <c r="B5" s="1"/>
      <c r="C5" s="1"/>
      <c r="D5" s="1"/>
      <c r="E5" s="1"/>
      <c r="F5" s="1"/>
      <c r="G5" s="1"/>
      <c r="J5" s="1"/>
      <c r="K5" s="1"/>
    </row>
    <row r="6" spans="1:20" ht="28.5" x14ac:dyDescent="0.15">
      <c r="A6" s="1"/>
      <c r="B6" s="88" t="s">
        <v>104</v>
      </c>
      <c r="C6" s="89"/>
      <c r="D6" s="89"/>
      <c r="E6" s="89"/>
      <c r="F6" s="89"/>
      <c r="G6" s="89"/>
      <c r="H6" s="89"/>
      <c r="I6" s="89"/>
      <c r="J6" s="89"/>
      <c r="K6" s="89"/>
    </row>
    <row r="7" spans="1:20" x14ac:dyDescent="0.15">
      <c r="A7" s="1"/>
      <c r="B7" s="1"/>
      <c r="C7" s="1"/>
      <c r="D7" s="1"/>
      <c r="E7" s="1"/>
      <c r="F7" s="1"/>
      <c r="G7" s="1"/>
      <c r="H7" s="1"/>
      <c r="I7" s="1"/>
      <c r="J7" s="1"/>
      <c r="K7" s="1"/>
    </row>
    <row r="8" spans="1:20" x14ac:dyDescent="0.15">
      <c r="A8" s="1"/>
      <c r="B8" s="1"/>
      <c r="C8" s="1" t="s">
        <v>0</v>
      </c>
      <c r="D8" s="1"/>
      <c r="E8" s="1"/>
      <c r="F8" s="1"/>
      <c r="G8" s="1"/>
      <c r="H8" s="1"/>
      <c r="I8" s="1"/>
      <c r="J8" s="1"/>
      <c r="K8" s="1"/>
    </row>
    <row r="9" spans="1:20" x14ac:dyDescent="0.15">
      <c r="A9" s="1"/>
      <c r="B9" s="1"/>
      <c r="C9" s="1"/>
      <c r="D9" s="1"/>
      <c r="E9" s="1"/>
      <c r="F9" s="1"/>
      <c r="G9" s="1"/>
      <c r="H9" s="1"/>
      <c r="I9" s="1"/>
      <c r="J9" s="1"/>
      <c r="K9" s="1"/>
      <c r="T9" t="s">
        <v>44</v>
      </c>
    </row>
    <row r="10" spans="1:20" s="4" customFormat="1" ht="18.75" x14ac:dyDescent="0.15">
      <c r="A10" s="2"/>
      <c r="B10" s="2"/>
      <c r="C10" s="92" t="s">
        <v>43</v>
      </c>
      <c r="D10" s="92"/>
      <c r="E10" s="80" t="str">
        <f>VLOOKUP($A$2,$Q$18:$S$28,2)</f>
        <v>第　４　号</v>
      </c>
      <c r="F10" s="2"/>
      <c r="G10" s="2"/>
      <c r="H10" s="2"/>
      <c r="I10" s="2"/>
      <c r="J10" s="2"/>
      <c r="K10" s="2"/>
      <c r="T10" s="8">
        <f>IF(入札金額内訳書!H74=0,0,入札金額内訳書!H78)</f>
        <v>0</v>
      </c>
    </row>
    <row r="11" spans="1:20" s="4" customFormat="1" ht="18.75" x14ac:dyDescent="0.15">
      <c r="A11" s="2"/>
      <c r="B11" s="2"/>
      <c r="C11" s="36"/>
      <c r="D11" s="36"/>
      <c r="E11" s="2"/>
      <c r="F11" s="2"/>
      <c r="G11" s="2"/>
      <c r="H11" s="2"/>
      <c r="I11" s="2"/>
      <c r="J11" s="2"/>
      <c r="K11" s="2"/>
    </row>
    <row r="12" spans="1:20" s="4" customFormat="1" ht="18.75" x14ac:dyDescent="0.15">
      <c r="A12" s="2"/>
      <c r="B12" s="2"/>
      <c r="C12" s="92" t="s">
        <v>36</v>
      </c>
      <c r="D12" s="92"/>
      <c r="E12" s="80" t="str">
        <f>VLOOKUP($A$2,$Q$18:$S$28,3)</f>
        <v>官用自動車点検等業務（長野地域）</v>
      </c>
      <c r="F12" s="2"/>
      <c r="G12" s="2"/>
      <c r="H12" s="2"/>
      <c r="I12" s="2"/>
      <c r="J12" s="2"/>
      <c r="K12" s="2"/>
    </row>
    <row r="13" spans="1:20" s="4" customFormat="1" ht="18.75" x14ac:dyDescent="0.15">
      <c r="A13" s="2"/>
      <c r="B13" s="2"/>
      <c r="C13" s="2"/>
      <c r="D13" s="2"/>
      <c r="E13" s="2"/>
      <c r="F13" s="2"/>
      <c r="G13" s="2"/>
      <c r="H13" s="2"/>
      <c r="I13" s="2"/>
      <c r="J13" s="2"/>
      <c r="K13" s="2"/>
    </row>
    <row r="14" spans="1:20" x14ac:dyDescent="0.15">
      <c r="A14" s="1"/>
      <c r="B14" s="1"/>
      <c r="C14" s="1"/>
      <c r="D14" s="1"/>
      <c r="E14" s="1"/>
      <c r="F14" s="1"/>
      <c r="G14" s="1"/>
      <c r="H14" s="1"/>
      <c r="I14" s="1"/>
      <c r="J14" s="1"/>
      <c r="K14" s="1"/>
    </row>
    <row r="15" spans="1:20" x14ac:dyDescent="0.15">
      <c r="A15" s="1"/>
      <c r="B15" s="90" t="s">
        <v>44</v>
      </c>
      <c r="C15" s="3" t="s">
        <v>3</v>
      </c>
      <c r="D15" s="3" t="s">
        <v>4</v>
      </c>
      <c r="E15" s="3" t="s">
        <v>5</v>
      </c>
      <c r="F15" s="3" t="s">
        <v>6</v>
      </c>
      <c r="G15" s="3" t="s">
        <v>7</v>
      </c>
      <c r="H15" s="3" t="s">
        <v>8</v>
      </c>
      <c r="I15" s="3" t="s">
        <v>9</v>
      </c>
      <c r="J15" s="3" t="s">
        <v>10</v>
      </c>
      <c r="K15" s="3" t="s">
        <v>11</v>
      </c>
    </row>
    <row r="16" spans="1:20" ht="36" customHeight="1" x14ac:dyDescent="0.15">
      <c r="A16" s="1"/>
      <c r="B16" s="91"/>
      <c r="C16" s="9" t="str">
        <f>IF(LEN($T$10)=8,"\",IF((LEN($T$10)-9)&lt;=-2,"",MID($T$10,LEN($T$10)-8,1)))</f>
        <v/>
      </c>
      <c r="D16" s="9" t="str">
        <f>IF(LEN($T$10)=7,"\",IF((LEN($T$10)-8)&lt;=-2,"",MID($T$10,LEN($T$10)-7,1)))</f>
        <v/>
      </c>
      <c r="E16" s="9" t="str">
        <f>IF(LEN($T$10)=6,"\",IF((LEN($T$10)-7)&lt;=-2,"",MID($T$10,LEN($T$10)-6,1)))</f>
        <v/>
      </c>
      <c r="F16" s="9" t="str">
        <f>IF(LEN($T$10)=5,"\",IF((LEN($T$10)-6)&lt;=-2,"",MID($T$10,LEN($T$10)-5,1)))</f>
        <v/>
      </c>
      <c r="G16" s="9" t="str">
        <f>IF($T$10=0,"",MID($T$10,LEN($T$10)-4,1))</f>
        <v/>
      </c>
      <c r="H16" s="9" t="str">
        <f>IF($T$10=0,"",MID($T$10,LEN($T$10)-3,1))</f>
        <v/>
      </c>
      <c r="I16" s="9" t="str">
        <f>IF($T$10=0,"",MID($T$10,LEN($T$10)-2,1))</f>
        <v/>
      </c>
      <c r="J16" s="9" t="str">
        <f>IF($T$10=0,"",MID($T$10,LEN($T$10)-1,1))</f>
        <v/>
      </c>
      <c r="K16" s="9" t="str">
        <f>IF($T$10=0,"",RIGHT($T$10,1))</f>
        <v/>
      </c>
    </row>
    <row r="17" spans="1:19" ht="7.5" customHeight="1" x14ac:dyDescent="0.15">
      <c r="A17" s="1"/>
      <c r="B17" s="1"/>
      <c r="C17" s="1"/>
      <c r="D17" s="1"/>
      <c r="E17" s="1"/>
      <c r="F17" s="1"/>
      <c r="G17" s="1"/>
      <c r="H17" s="1"/>
      <c r="I17" s="1"/>
      <c r="J17" s="1"/>
      <c r="K17" s="1"/>
    </row>
    <row r="18" spans="1:19" x14ac:dyDescent="0.15">
      <c r="A18" s="1"/>
      <c r="B18" s="1"/>
      <c r="C18" s="1" t="s">
        <v>71</v>
      </c>
      <c r="D18" s="1"/>
      <c r="E18" s="1"/>
      <c r="F18" s="1"/>
      <c r="G18" s="1"/>
      <c r="I18" s="1"/>
      <c r="J18" s="1"/>
      <c r="K18" s="5"/>
      <c r="Q18">
        <v>1</v>
      </c>
      <c r="R18" t="s">
        <v>40</v>
      </c>
      <c r="S18" s="6" t="s">
        <v>119</v>
      </c>
    </row>
    <row r="19" spans="1:19" x14ac:dyDescent="0.15">
      <c r="A19" s="1"/>
      <c r="B19" s="1"/>
      <c r="C19" s="1" t="s">
        <v>22</v>
      </c>
      <c r="D19" s="1"/>
      <c r="E19" s="1"/>
      <c r="F19" s="1"/>
      <c r="G19" s="1"/>
      <c r="H19" s="1"/>
      <c r="I19" s="1"/>
      <c r="J19" s="1"/>
      <c r="K19" s="1"/>
      <c r="Q19">
        <v>2</v>
      </c>
      <c r="R19" t="s">
        <v>41</v>
      </c>
      <c r="S19" s="6" t="s">
        <v>34</v>
      </c>
    </row>
    <row r="20" spans="1:19" x14ac:dyDescent="0.15">
      <c r="A20" s="1"/>
      <c r="D20" s="1"/>
      <c r="E20" s="1"/>
      <c r="F20" s="1"/>
      <c r="G20" s="1"/>
      <c r="H20" s="1"/>
      <c r="I20" s="1"/>
      <c r="J20" s="1"/>
      <c r="K20" s="1"/>
      <c r="Q20">
        <v>3</v>
      </c>
      <c r="R20" t="s">
        <v>116</v>
      </c>
      <c r="S20" s="6" t="s">
        <v>24</v>
      </c>
    </row>
    <row r="21" spans="1:19" ht="27.75" customHeight="1" x14ac:dyDescent="0.15">
      <c r="A21" s="1"/>
      <c r="B21" s="86" t="s">
        <v>83</v>
      </c>
      <c r="C21" s="87"/>
      <c r="D21" s="87"/>
      <c r="E21" s="87"/>
      <c r="F21" s="87"/>
      <c r="G21" s="87"/>
      <c r="H21" s="87"/>
      <c r="I21" s="87"/>
      <c r="J21" s="87"/>
      <c r="K21" s="87"/>
      <c r="Q21">
        <v>4</v>
      </c>
      <c r="R21" t="s">
        <v>117</v>
      </c>
      <c r="S21" s="6" t="s">
        <v>111</v>
      </c>
    </row>
    <row r="22" spans="1:19" x14ac:dyDescent="0.15">
      <c r="A22" s="1"/>
      <c r="B22" s="1"/>
      <c r="C22" s="1"/>
      <c r="D22" s="1"/>
      <c r="E22" s="1"/>
      <c r="F22" s="1"/>
      <c r="G22" s="1"/>
      <c r="H22" s="1"/>
      <c r="I22" s="1"/>
      <c r="J22" s="1"/>
      <c r="K22" s="1"/>
      <c r="Q22">
        <v>5</v>
      </c>
      <c r="R22" t="s">
        <v>112</v>
      </c>
      <c r="S22" s="6" t="s">
        <v>113</v>
      </c>
    </row>
    <row r="23" spans="1:19" x14ac:dyDescent="0.15">
      <c r="A23" s="1"/>
      <c r="B23" s="1"/>
      <c r="C23" s="1"/>
      <c r="D23" s="1"/>
      <c r="E23" s="1"/>
      <c r="F23" s="1"/>
      <c r="G23" s="1"/>
      <c r="H23" s="1"/>
      <c r="I23" s="1"/>
      <c r="J23" s="1"/>
      <c r="K23" s="1"/>
      <c r="Q23">
        <v>6</v>
      </c>
      <c r="R23" t="s">
        <v>114</v>
      </c>
      <c r="S23" s="6" t="s">
        <v>115</v>
      </c>
    </row>
    <row r="24" spans="1:19" x14ac:dyDescent="0.15">
      <c r="A24" s="1"/>
      <c r="B24" s="1"/>
      <c r="C24" s="161" t="s">
        <v>85</v>
      </c>
      <c r="D24" s="161"/>
      <c r="E24" s="161"/>
      <c r="F24" s="161"/>
      <c r="G24" s="1"/>
      <c r="H24" s="1"/>
      <c r="I24" s="1"/>
      <c r="J24" s="1"/>
      <c r="K24" s="1"/>
      <c r="Q24">
        <v>7</v>
      </c>
      <c r="R24" t="s">
        <v>38</v>
      </c>
      <c r="S24" s="6" t="s">
        <v>25</v>
      </c>
    </row>
    <row r="25" spans="1:19" x14ac:dyDescent="0.15">
      <c r="A25" s="1"/>
      <c r="B25" s="1"/>
      <c r="C25" s="1"/>
      <c r="D25" s="1"/>
      <c r="E25" s="1"/>
      <c r="F25" s="1"/>
      <c r="G25" s="1"/>
      <c r="H25" s="1"/>
      <c r="I25" s="1"/>
      <c r="J25" s="1"/>
      <c r="K25" s="1"/>
      <c r="Q25">
        <v>8</v>
      </c>
      <c r="R25" t="s">
        <v>39</v>
      </c>
      <c r="S25" s="6" t="s">
        <v>34</v>
      </c>
    </row>
    <row r="26" spans="1:19" x14ac:dyDescent="0.15">
      <c r="A26" s="1"/>
      <c r="B26" s="1"/>
      <c r="C26" s="1"/>
      <c r="D26" s="1"/>
      <c r="E26" s="1"/>
      <c r="F26" s="1"/>
      <c r="G26" s="1"/>
      <c r="H26" s="1"/>
      <c r="I26" s="1"/>
      <c r="J26" s="1"/>
      <c r="K26" s="1"/>
      <c r="Q26">
        <v>9</v>
      </c>
      <c r="R26" t="s">
        <v>106</v>
      </c>
      <c r="S26" s="6" t="s">
        <v>107</v>
      </c>
    </row>
    <row r="27" spans="1:19" x14ac:dyDescent="0.15">
      <c r="A27" s="1"/>
      <c r="B27" s="1"/>
      <c r="C27" s="1" t="s">
        <v>1</v>
      </c>
      <c r="D27" s="1"/>
      <c r="E27" s="1"/>
      <c r="F27" s="1"/>
      <c r="G27" s="1"/>
      <c r="H27" s="1"/>
      <c r="I27" s="1"/>
      <c r="J27" s="1"/>
      <c r="K27" s="1"/>
      <c r="Q27">
        <v>10</v>
      </c>
      <c r="R27" t="s">
        <v>108</v>
      </c>
      <c r="S27" s="6" t="s">
        <v>109</v>
      </c>
    </row>
    <row r="28" spans="1:19" x14ac:dyDescent="0.15">
      <c r="A28" s="1"/>
      <c r="B28" s="1"/>
      <c r="C28" s="48"/>
      <c r="D28" s="49" t="s">
        <v>125</v>
      </c>
      <c r="E28" s="1"/>
      <c r="F28" s="1"/>
      <c r="G28" s="1"/>
      <c r="H28" s="1"/>
      <c r="I28" s="1"/>
      <c r="J28" s="1"/>
      <c r="K28" s="1"/>
      <c r="Q28">
        <v>11</v>
      </c>
      <c r="R28" t="s">
        <v>45</v>
      </c>
      <c r="S28" s="6" t="s">
        <v>46</v>
      </c>
    </row>
    <row r="29" spans="1:19" x14ac:dyDescent="0.15">
      <c r="A29" s="1"/>
      <c r="B29" s="1"/>
      <c r="C29" s="1"/>
      <c r="D29" s="1"/>
      <c r="E29" s="1"/>
      <c r="F29" s="1"/>
      <c r="G29" s="1"/>
      <c r="H29" s="1"/>
      <c r="I29" s="1"/>
      <c r="J29" s="1"/>
      <c r="K29" s="1"/>
    </row>
    <row r="30" spans="1:19" x14ac:dyDescent="0.15">
      <c r="A30" s="1"/>
      <c r="B30" s="1"/>
      <c r="C30" s="1" t="s">
        <v>2</v>
      </c>
      <c r="D30" s="1" t="s">
        <v>84</v>
      </c>
      <c r="E30" s="1"/>
      <c r="F30" s="161"/>
      <c r="G30" s="161"/>
      <c r="H30" s="161"/>
      <c r="I30" s="161"/>
      <c r="J30" s="161"/>
      <c r="K30" s="1"/>
    </row>
    <row r="31" spans="1:19" x14ac:dyDescent="0.15">
      <c r="A31" s="1"/>
      <c r="B31" s="1"/>
      <c r="D31" s="1" t="s">
        <v>64</v>
      </c>
      <c r="F31" s="161"/>
      <c r="G31" s="161"/>
      <c r="H31" s="161"/>
      <c r="I31" s="161"/>
      <c r="J31" s="161"/>
      <c r="K31" s="1"/>
    </row>
    <row r="32" spans="1:19" x14ac:dyDescent="0.15">
      <c r="A32" s="1"/>
      <c r="B32" s="1"/>
      <c r="D32" s="1" t="s">
        <v>65</v>
      </c>
      <c r="E32" s="1"/>
      <c r="F32" s="161"/>
      <c r="G32" s="161"/>
      <c r="H32" s="161"/>
      <c r="I32" s="161"/>
      <c r="J32" s="161"/>
      <c r="K32" s="1"/>
    </row>
    <row r="33" spans="1:11" x14ac:dyDescent="0.15">
      <c r="A33" s="1"/>
      <c r="B33" s="1"/>
      <c r="C33" s="1"/>
      <c r="D33" s="1"/>
      <c r="E33" s="1"/>
      <c r="F33" s="162"/>
      <c r="G33" s="162"/>
      <c r="H33" s="162"/>
      <c r="I33" s="162"/>
      <c r="J33" s="162"/>
      <c r="K33" s="1"/>
    </row>
    <row r="34" spans="1:11" x14ac:dyDescent="0.15">
      <c r="A34" s="1"/>
      <c r="B34" s="1"/>
      <c r="D34" s="1" t="s">
        <v>86</v>
      </c>
      <c r="E34" s="1"/>
      <c r="F34" s="161"/>
      <c r="G34" s="161"/>
      <c r="H34" s="161"/>
      <c r="I34" s="163"/>
      <c r="J34" s="163"/>
      <c r="K34" s="1"/>
    </row>
    <row r="35" spans="1:11" x14ac:dyDescent="0.15">
      <c r="A35" s="1"/>
      <c r="B35" s="1"/>
      <c r="C35" s="1"/>
      <c r="D35" s="1"/>
      <c r="E35" s="1"/>
      <c r="F35" s="162"/>
      <c r="G35" s="162"/>
      <c r="H35" s="162"/>
      <c r="I35" s="162"/>
      <c r="J35" s="162"/>
      <c r="K35" s="1"/>
    </row>
    <row r="36" spans="1:11" x14ac:dyDescent="0.15">
      <c r="A36" s="1"/>
      <c r="B36" s="1"/>
      <c r="D36" s="60" t="s">
        <v>92</v>
      </c>
      <c r="E36" s="51"/>
      <c r="F36" s="164"/>
      <c r="G36" s="164"/>
      <c r="H36" s="164"/>
      <c r="I36" s="164"/>
      <c r="J36" s="165"/>
      <c r="K36" s="1"/>
    </row>
    <row r="37" spans="1:11" x14ac:dyDescent="0.15">
      <c r="A37" s="1"/>
      <c r="B37" s="1"/>
      <c r="C37" s="1"/>
      <c r="D37" s="53"/>
      <c r="E37" s="54"/>
      <c r="F37" s="166"/>
      <c r="G37" s="166"/>
      <c r="H37" s="166"/>
      <c r="I37" s="166"/>
      <c r="J37" s="167"/>
    </row>
    <row r="38" spans="1:11" x14ac:dyDescent="0.15">
      <c r="A38" s="1"/>
      <c r="B38" s="1"/>
      <c r="C38" s="1"/>
      <c r="D38" s="56" t="s">
        <v>87</v>
      </c>
      <c r="F38" s="162"/>
      <c r="G38" s="162"/>
      <c r="H38" s="162"/>
      <c r="I38" s="162"/>
      <c r="J38" s="167"/>
    </row>
    <row r="39" spans="1:11" x14ac:dyDescent="0.15">
      <c r="A39" s="1"/>
      <c r="B39" s="1"/>
      <c r="D39" s="56" t="s">
        <v>88</v>
      </c>
      <c r="F39" s="162"/>
      <c r="G39" s="166"/>
      <c r="H39" s="166"/>
      <c r="I39" s="166"/>
      <c r="J39" s="167"/>
    </row>
    <row r="40" spans="1:11" x14ac:dyDescent="0.15">
      <c r="A40" s="1"/>
      <c r="B40" s="1"/>
      <c r="D40" s="56" t="s">
        <v>89</v>
      </c>
      <c r="F40" s="162"/>
      <c r="G40" s="166"/>
      <c r="H40" s="166"/>
      <c r="I40" s="166"/>
      <c r="J40" s="167"/>
    </row>
    <row r="41" spans="1:11" x14ac:dyDescent="0.15">
      <c r="A41" s="1"/>
      <c r="B41" s="1"/>
      <c r="D41" s="53" t="s">
        <v>90</v>
      </c>
      <c r="E41" s="54"/>
      <c r="F41" s="166"/>
      <c r="G41" s="166"/>
      <c r="H41" s="166"/>
      <c r="I41" s="166"/>
      <c r="J41" s="167"/>
    </row>
    <row r="42" spans="1:11" x14ac:dyDescent="0.15">
      <c r="A42" s="1"/>
      <c r="B42" s="1"/>
      <c r="D42" s="53" t="s">
        <v>91</v>
      </c>
      <c r="E42" s="54"/>
      <c r="F42" s="166"/>
      <c r="G42" s="166"/>
      <c r="H42" s="166"/>
      <c r="I42" s="166"/>
      <c r="J42" s="167"/>
    </row>
    <row r="43" spans="1:11" x14ac:dyDescent="0.15">
      <c r="D43" s="57"/>
      <c r="E43" s="58"/>
      <c r="F43" s="58"/>
      <c r="G43" s="58"/>
      <c r="H43" s="58"/>
      <c r="I43" s="58"/>
      <c r="J43" s="59"/>
    </row>
  </sheetData>
  <mergeCells count="5">
    <mergeCell ref="B21:K21"/>
    <mergeCell ref="B6:K6"/>
    <mergeCell ref="B15:B16"/>
    <mergeCell ref="C10:D10"/>
    <mergeCell ref="C12:D12"/>
  </mergeCells>
  <phoneticPr fontId="21"/>
  <dataValidations count="2">
    <dataValidation type="list" allowBlank="1" showInputMessage="1" showErrorMessage="1" sqref="A2" xr:uid="{00000000-0002-0000-0000-000000000000}">
      <formula1>"1,2,3,4,5,6,7,8,9,10,11,12"</formula1>
    </dataValidation>
    <dataValidation type="list" allowBlank="1" showInputMessage="1" showErrorMessage="1" sqref="B6:K6" xr:uid="{00000000-0002-0000-0000-000001000000}">
      <formula1>"入　　　札　　　書,入　　　札　　　書　　（案）"</formula1>
    </dataValidation>
  </dataValidations>
  <printOptions horizontalCentered="1"/>
  <pageMargins left="0.59055118110236227" right="0.39370078740157483" top="0.70866141732283472" bottom="0.98425196850393704" header="0.51181102362204722" footer="0.51181102362204722"/>
  <pageSetup paperSize="9" scale="125"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9FFCC"/>
  </sheetPr>
  <dimension ref="A1:H82"/>
  <sheetViews>
    <sheetView showZeros="0" view="pageBreakPreview" topLeftCell="A41" zoomScaleNormal="100" zoomScaleSheetLayoutView="100" workbookViewId="0">
      <selection activeCell="E28" sqref="E28"/>
    </sheetView>
  </sheetViews>
  <sheetFormatPr defaultRowHeight="17.25" customHeight="1" x14ac:dyDescent="0.15"/>
  <cols>
    <col min="1" max="1" width="11.125" customWidth="1"/>
    <col min="2" max="2" width="25" bestFit="1" customWidth="1"/>
    <col min="3" max="3" width="14.625" bestFit="1" customWidth="1"/>
    <col min="4" max="4" width="17.625" customWidth="1"/>
    <col min="5" max="5" width="9" style="29"/>
    <col min="6" max="6" width="4.5" bestFit="1" customWidth="1"/>
    <col min="7" max="7" width="9" style="29"/>
    <col min="8" max="8" width="10.5" style="29" customWidth="1"/>
  </cols>
  <sheetData>
    <row r="1" spans="1:8" ht="14.25" x14ac:dyDescent="0.15">
      <c r="A1" s="34" t="str">
        <f>入札書!E10&amp;"   "&amp;入札書!E12</f>
        <v>第　４　号   官用自動車点検等業務（長野地域）</v>
      </c>
    </row>
    <row r="2" spans="1:8" ht="13.5" x14ac:dyDescent="0.15">
      <c r="E2" s="37" t="s">
        <v>73</v>
      </c>
      <c r="F2" s="116">
        <f>入札書!$F$30</f>
        <v>0</v>
      </c>
      <c r="G2" s="117"/>
      <c r="H2" s="117"/>
    </row>
    <row r="3" spans="1:8" ht="13.5" x14ac:dyDescent="0.15">
      <c r="E3" s="38" t="s">
        <v>64</v>
      </c>
      <c r="F3" s="116">
        <f>入札書!$F$31</f>
        <v>0</v>
      </c>
      <c r="G3" s="117"/>
      <c r="H3" s="117"/>
    </row>
    <row r="4" spans="1:8" x14ac:dyDescent="0.15">
      <c r="A4" s="35" t="s">
        <v>60</v>
      </c>
      <c r="E4" s="37" t="s">
        <v>65</v>
      </c>
      <c r="F4" s="118">
        <f>入札書!$F$32</f>
        <v>0</v>
      </c>
      <c r="G4" s="119"/>
      <c r="H4" s="119"/>
    </row>
    <row r="5" spans="1:8" ht="40.5" customHeight="1" x14ac:dyDescent="0.15">
      <c r="A5" s="124" t="s">
        <v>14</v>
      </c>
      <c r="B5" s="124"/>
      <c r="C5" s="124"/>
      <c r="D5" s="124"/>
      <c r="E5" s="27" t="s">
        <v>72</v>
      </c>
      <c r="F5" s="10" t="s">
        <v>15</v>
      </c>
      <c r="G5" s="27" t="s">
        <v>63</v>
      </c>
      <c r="H5" s="28" t="s">
        <v>62</v>
      </c>
    </row>
    <row r="6" spans="1:8" ht="24" customHeight="1" x14ac:dyDescent="0.15">
      <c r="A6" s="125" t="s">
        <v>79</v>
      </c>
      <c r="B6" s="128" t="s">
        <v>118</v>
      </c>
      <c r="C6" s="42" t="s">
        <v>47</v>
      </c>
      <c r="D6" s="15" t="s">
        <v>48</v>
      </c>
      <c r="E6" s="64"/>
      <c r="F6" s="16" t="s">
        <v>16</v>
      </c>
      <c r="G6" s="66">
        <v>0</v>
      </c>
      <c r="H6" s="67">
        <f>IF(E6=0,0,E6*G6)</f>
        <v>0</v>
      </c>
    </row>
    <row r="7" spans="1:8" ht="24" customHeight="1" x14ac:dyDescent="0.15">
      <c r="A7" s="126"/>
      <c r="B7" s="129"/>
      <c r="C7" s="131" t="s">
        <v>49</v>
      </c>
      <c r="D7" s="15" t="s">
        <v>50</v>
      </c>
      <c r="E7" s="64"/>
      <c r="F7" s="16" t="s">
        <v>16</v>
      </c>
      <c r="G7" s="66">
        <v>10000</v>
      </c>
      <c r="H7" s="67">
        <f t="shared" ref="H7:H38" si="0">IF(E7=0,0,E7*G7)</f>
        <v>0</v>
      </c>
    </row>
    <row r="8" spans="1:8" ht="24" customHeight="1" x14ac:dyDescent="0.15">
      <c r="A8" s="126"/>
      <c r="B8" s="129"/>
      <c r="C8" s="132"/>
      <c r="D8" s="15" t="s">
        <v>51</v>
      </c>
      <c r="E8" s="64"/>
      <c r="F8" s="16" t="s">
        <v>16</v>
      </c>
      <c r="G8" s="66">
        <v>16400</v>
      </c>
      <c r="H8" s="67">
        <f>IF(E8=0,0,E8*G8)</f>
        <v>0</v>
      </c>
    </row>
    <row r="9" spans="1:8" ht="24" customHeight="1" x14ac:dyDescent="0.15">
      <c r="A9" s="126"/>
      <c r="B9" s="129"/>
      <c r="C9" s="132"/>
      <c r="D9" s="15" t="s">
        <v>52</v>
      </c>
      <c r="E9" s="64"/>
      <c r="F9" s="16" t="s">
        <v>16</v>
      </c>
      <c r="G9" s="66">
        <v>22800</v>
      </c>
      <c r="H9" s="67">
        <f t="shared" si="0"/>
        <v>0</v>
      </c>
    </row>
    <row r="10" spans="1:8" ht="24" customHeight="1" x14ac:dyDescent="0.15">
      <c r="A10" s="126"/>
      <c r="B10" s="130"/>
      <c r="C10" s="133"/>
      <c r="D10" s="15" t="s">
        <v>53</v>
      </c>
      <c r="E10" s="64"/>
      <c r="F10" s="16" t="s">
        <v>16</v>
      </c>
      <c r="G10" s="66">
        <v>25200</v>
      </c>
      <c r="H10" s="67">
        <f t="shared" si="0"/>
        <v>0</v>
      </c>
    </row>
    <row r="11" spans="1:8" ht="24" customHeight="1" x14ac:dyDescent="0.15">
      <c r="A11" s="126"/>
      <c r="B11" s="128" t="s">
        <v>75</v>
      </c>
      <c r="C11" s="42" t="s">
        <v>47</v>
      </c>
      <c r="D11" s="15" t="s">
        <v>48</v>
      </c>
      <c r="E11" s="64"/>
      <c r="F11" s="16" t="s">
        <v>16</v>
      </c>
      <c r="G11" s="66">
        <v>0</v>
      </c>
      <c r="H11" s="67">
        <f>IF(E11=0,0,E11*G11)</f>
        <v>0</v>
      </c>
    </row>
    <row r="12" spans="1:8" ht="24" customHeight="1" x14ac:dyDescent="0.15">
      <c r="A12" s="126"/>
      <c r="B12" s="129"/>
      <c r="C12" s="131" t="s">
        <v>49</v>
      </c>
      <c r="D12" s="15" t="s">
        <v>50</v>
      </c>
      <c r="E12" s="64"/>
      <c r="F12" s="16" t="s">
        <v>16</v>
      </c>
      <c r="G12" s="66">
        <v>15000</v>
      </c>
      <c r="H12" s="67">
        <f t="shared" ref="H12:H15" si="1">IF(E12=0,0,E12*G12)</f>
        <v>0</v>
      </c>
    </row>
    <row r="13" spans="1:8" ht="24" customHeight="1" x14ac:dyDescent="0.15">
      <c r="A13" s="126"/>
      <c r="B13" s="129"/>
      <c r="C13" s="132"/>
      <c r="D13" s="15" t="s">
        <v>51</v>
      </c>
      <c r="E13" s="64"/>
      <c r="F13" s="16" t="s">
        <v>16</v>
      </c>
      <c r="G13" s="66">
        <v>24600</v>
      </c>
      <c r="H13" s="67">
        <f>IF(E13=0,0,E13*G13)</f>
        <v>0</v>
      </c>
    </row>
    <row r="14" spans="1:8" ht="24" customHeight="1" x14ac:dyDescent="0.15">
      <c r="A14" s="126"/>
      <c r="B14" s="129"/>
      <c r="C14" s="132"/>
      <c r="D14" s="15" t="s">
        <v>52</v>
      </c>
      <c r="E14" s="64"/>
      <c r="F14" s="16" t="s">
        <v>16</v>
      </c>
      <c r="G14" s="66">
        <v>34200</v>
      </c>
      <c r="H14" s="67">
        <f t="shared" si="1"/>
        <v>0</v>
      </c>
    </row>
    <row r="15" spans="1:8" ht="24" customHeight="1" x14ac:dyDescent="0.15">
      <c r="A15" s="126"/>
      <c r="B15" s="130"/>
      <c r="C15" s="133"/>
      <c r="D15" s="15" t="s">
        <v>53</v>
      </c>
      <c r="E15" s="64"/>
      <c r="F15" s="16" t="s">
        <v>16</v>
      </c>
      <c r="G15" s="66">
        <v>37800</v>
      </c>
      <c r="H15" s="67">
        <f t="shared" si="1"/>
        <v>0</v>
      </c>
    </row>
    <row r="16" spans="1:8" ht="24" customHeight="1" x14ac:dyDescent="0.15">
      <c r="A16" s="126"/>
      <c r="B16" s="128" t="s">
        <v>76</v>
      </c>
      <c r="C16" s="45" t="s">
        <v>47</v>
      </c>
      <c r="D16" s="18" t="s">
        <v>48</v>
      </c>
      <c r="E16" s="64"/>
      <c r="F16" s="17" t="s">
        <v>16</v>
      </c>
      <c r="G16" s="68">
        <v>0</v>
      </c>
      <c r="H16" s="67">
        <f t="shared" si="0"/>
        <v>0</v>
      </c>
    </row>
    <row r="17" spans="1:8" ht="24" customHeight="1" x14ac:dyDescent="0.15">
      <c r="A17" s="126"/>
      <c r="B17" s="129"/>
      <c r="C17" s="140" t="s">
        <v>49</v>
      </c>
      <c r="D17" s="18" t="s">
        <v>50</v>
      </c>
      <c r="E17" s="64"/>
      <c r="F17" s="17" t="s">
        <v>16</v>
      </c>
      <c r="G17" s="68">
        <v>20000</v>
      </c>
      <c r="H17" s="67">
        <f t="shared" si="0"/>
        <v>0</v>
      </c>
    </row>
    <row r="18" spans="1:8" ht="24" customHeight="1" x14ac:dyDescent="0.15">
      <c r="A18" s="126"/>
      <c r="B18" s="129"/>
      <c r="C18" s="141"/>
      <c r="D18" s="18" t="s">
        <v>51</v>
      </c>
      <c r="E18" s="64">
        <v>4</v>
      </c>
      <c r="F18" s="17" t="s">
        <v>16</v>
      </c>
      <c r="G18" s="68">
        <v>32800</v>
      </c>
      <c r="H18" s="67">
        <f>IF(E18=0,0,E18*G18)</f>
        <v>131200</v>
      </c>
    </row>
    <row r="19" spans="1:8" ht="24" customHeight="1" x14ac:dyDescent="0.15">
      <c r="A19" s="126"/>
      <c r="B19" s="129"/>
      <c r="C19" s="141"/>
      <c r="D19" s="18" t="s">
        <v>52</v>
      </c>
      <c r="E19" s="64">
        <v>1</v>
      </c>
      <c r="F19" s="17" t="s">
        <v>16</v>
      </c>
      <c r="G19" s="68">
        <v>45600</v>
      </c>
      <c r="H19" s="67">
        <f t="shared" si="0"/>
        <v>45600</v>
      </c>
    </row>
    <row r="20" spans="1:8" ht="24" customHeight="1" x14ac:dyDescent="0.15">
      <c r="A20" s="126"/>
      <c r="B20" s="130"/>
      <c r="C20" s="142"/>
      <c r="D20" s="18" t="s">
        <v>53</v>
      </c>
      <c r="E20" s="64"/>
      <c r="F20" s="17" t="s">
        <v>16</v>
      </c>
      <c r="G20" s="68">
        <v>50400</v>
      </c>
      <c r="H20" s="67">
        <f t="shared" si="0"/>
        <v>0</v>
      </c>
    </row>
    <row r="21" spans="1:8" ht="24" customHeight="1" x14ac:dyDescent="0.15">
      <c r="A21" s="126"/>
      <c r="B21" s="128" t="s">
        <v>77</v>
      </c>
      <c r="C21" s="46" t="s">
        <v>47</v>
      </c>
      <c r="D21" s="20" t="s">
        <v>48</v>
      </c>
      <c r="E21" s="64"/>
      <c r="F21" s="19" t="s">
        <v>16</v>
      </c>
      <c r="G21" s="69">
        <v>0</v>
      </c>
      <c r="H21" s="67">
        <f t="shared" si="0"/>
        <v>0</v>
      </c>
    </row>
    <row r="22" spans="1:8" ht="24" customHeight="1" x14ac:dyDescent="0.15">
      <c r="A22" s="126"/>
      <c r="B22" s="129"/>
      <c r="C22" s="149" t="s">
        <v>49</v>
      </c>
      <c r="D22" s="20" t="s">
        <v>50</v>
      </c>
      <c r="E22" s="64"/>
      <c r="F22" s="19" t="s">
        <v>16</v>
      </c>
      <c r="G22" s="69">
        <v>25000</v>
      </c>
      <c r="H22" s="67">
        <f t="shared" si="0"/>
        <v>0</v>
      </c>
    </row>
    <row r="23" spans="1:8" ht="24" customHeight="1" x14ac:dyDescent="0.15">
      <c r="A23" s="126"/>
      <c r="B23" s="129"/>
      <c r="C23" s="150"/>
      <c r="D23" s="20" t="s">
        <v>51</v>
      </c>
      <c r="E23" s="64"/>
      <c r="F23" s="19" t="s">
        <v>16</v>
      </c>
      <c r="G23" s="69">
        <v>41000</v>
      </c>
      <c r="H23" s="67">
        <f t="shared" si="0"/>
        <v>0</v>
      </c>
    </row>
    <row r="24" spans="1:8" ht="24" customHeight="1" x14ac:dyDescent="0.15">
      <c r="A24" s="126"/>
      <c r="B24" s="129"/>
      <c r="C24" s="150"/>
      <c r="D24" s="20" t="s">
        <v>52</v>
      </c>
      <c r="E24" s="64"/>
      <c r="F24" s="19" t="s">
        <v>16</v>
      </c>
      <c r="G24" s="69">
        <v>57000</v>
      </c>
      <c r="H24" s="67">
        <f t="shared" si="0"/>
        <v>0</v>
      </c>
    </row>
    <row r="25" spans="1:8" ht="24" customHeight="1" x14ac:dyDescent="0.15">
      <c r="A25" s="126"/>
      <c r="B25" s="130"/>
      <c r="C25" s="151"/>
      <c r="D25" s="20" t="s">
        <v>53</v>
      </c>
      <c r="E25" s="64"/>
      <c r="F25" s="19" t="s">
        <v>16</v>
      </c>
      <c r="G25" s="69">
        <v>63000</v>
      </c>
      <c r="H25" s="67">
        <f t="shared" si="0"/>
        <v>0</v>
      </c>
    </row>
    <row r="26" spans="1:8" ht="24" customHeight="1" x14ac:dyDescent="0.15">
      <c r="A26" s="126"/>
      <c r="B26" s="128" t="s">
        <v>74</v>
      </c>
      <c r="C26" s="43" t="s">
        <v>54</v>
      </c>
      <c r="D26" s="20" t="s">
        <v>48</v>
      </c>
      <c r="E26" s="64"/>
      <c r="F26" s="21" t="s">
        <v>16</v>
      </c>
      <c r="G26" s="70">
        <v>0</v>
      </c>
      <c r="H26" s="67">
        <f t="shared" si="0"/>
        <v>0</v>
      </c>
    </row>
    <row r="27" spans="1:8" ht="24" customHeight="1" x14ac:dyDescent="0.15">
      <c r="A27" s="126"/>
      <c r="B27" s="129"/>
      <c r="C27" s="134" t="s">
        <v>49</v>
      </c>
      <c r="D27" s="23" t="s">
        <v>50</v>
      </c>
      <c r="E27" s="64"/>
      <c r="F27" s="22" t="s">
        <v>16</v>
      </c>
      <c r="G27" s="71">
        <v>7500</v>
      </c>
      <c r="H27" s="67">
        <f t="shared" si="0"/>
        <v>0</v>
      </c>
    </row>
    <row r="28" spans="1:8" ht="24" customHeight="1" x14ac:dyDescent="0.15">
      <c r="A28" s="126"/>
      <c r="B28" s="129"/>
      <c r="C28" s="135"/>
      <c r="D28" s="23" t="s">
        <v>51</v>
      </c>
      <c r="E28" s="64"/>
      <c r="F28" s="22" t="s">
        <v>16</v>
      </c>
      <c r="G28" s="71">
        <v>12300</v>
      </c>
      <c r="H28" s="67">
        <f t="shared" si="0"/>
        <v>0</v>
      </c>
    </row>
    <row r="29" spans="1:8" ht="24" customHeight="1" x14ac:dyDescent="0.15">
      <c r="A29" s="126"/>
      <c r="B29" s="129"/>
      <c r="C29" s="135"/>
      <c r="D29" s="23" t="s">
        <v>52</v>
      </c>
      <c r="E29" s="64"/>
      <c r="F29" s="22" t="s">
        <v>16</v>
      </c>
      <c r="G29" s="71">
        <v>17100</v>
      </c>
      <c r="H29" s="67">
        <f t="shared" si="0"/>
        <v>0</v>
      </c>
    </row>
    <row r="30" spans="1:8" ht="24" customHeight="1" x14ac:dyDescent="0.15">
      <c r="A30" s="126"/>
      <c r="B30" s="130"/>
      <c r="C30" s="136"/>
      <c r="D30" s="23" t="s">
        <v>53</v>
      </c>
      <c r="E30" s="64"/>
      <c r="F30" s="22" t="s">
        <v>16</v>
      </c>
      <c r="G30" s="71">
        <v>18900</v>
      </c>
      <c r="H30" s="67">
        <f t="shared" si="0"/>
        <v>0</v>
      </c>
    </row>
    <row r="31" spans="1:8" ht="24" customHeight="1" x14ac:dyDescent="0.15">
      <c r="A31" s="126"/>
      <c r="B31" s="128" t="s">
        <v>18</v>
      </c>
      <c r="C31" s="44" t="s">
        <v>47</v>
      </c>
      <c r="D31" s="25" t="s">
        <v>48</v>
      </c>
      <c r="E31" s="64"/>
      <c r="F31" s="24" t="s">
        <v>16</v>
      </c>
      <c r="G31" s="72">
        <v>0</v>
      </c>
      <c r="H31" s="67">
        <f t="shared" si="0"/>
        <v>0</v>
      </c>
    </row>
    <row r="32" spans="1:8" ht="24" customHeight="1" x14ac:dyDescent="0.15">
      <c r="A32" s="126"/>
      <c r="B32" s="129"/>
      <c r="C32" s="137" t="s">
        <v>49</v>
      </c>
      <c r="D32" s="25" t="s">
        <v>50</v>
      </c>
      <c r="E32" s="64"/>
      <c r="F32" s="24" t="s">
        <v>16</v>
      </c>
      <c r="G32" s="72">
        <v>5000</v>
      </c>
      <c r="H32" s="67">
        <f t="shared" si="0"/>
        <v>0</v>
      </c>
    </row>
    <row r="33" spans="1:8" ht="24" customHeight="1" x14ac:dyDescent="0.15">
      <c r="A33" s="126"/>
      <c r="B33" s="129"/>
      <c r="C33" s="138"/>
      <c r="D33" s="25" t="s">
        <v>51</v>
      </c>
      <c r="E33" s="64"/>
      <c r="F33" s="24" t="s">
        <v>16</v>
      </c>
      <c r="G33" s="72">
        <v>6600</v>
      </c>
      <c r="H33" s="67">
        <f t="shared" si="0"/>
        <v>0</v>
      </c>
    </row>
    <row r="34" spans="1:8" ht="24" customHeight="1" x14ac:dyDescent="0.15">
      <c r="A34" s="126"/>
      <c r="B34" s="129"/>
      <c r="C34" s="138"/>
      <c r="D34" s="25" t="s">
        <v>52</v>
      </c>
      <c r="E34" s="64"/>
      <c r="F34" s="24" t="s">
        <v>16</v>
      </c>
      <c r="G34" s="72">
        <v>8200</v>
      </c>
      <c r="H34" s="67">
        <f t="shared" si="0"/>
        <v>0</v>
      </c>
    </row>
    <row r="35" spans="1:8" ht="24" customHeight="1" x14ac:dyDescent="0.15">
      <c r="A35" s="127"/>
      <c r="B35" s="130"/>
      <c r="C35" s="139"/>
      <c r="D35" s="25" t="s">
        <v>53</v>
      </c>
      <c r="E35" s="64"/>
      <c r="F35" s="24" t="s">
        <v>16</v>
      </c>
      <c r="G35" s="72">
        <v>8800</v>
      </c>
      <c r="H35" s="67">
        <f t="shared" si="0"/>
        <v>0</v>
      </c>
    </row>
    <row r="36" spans="1:8" ht="24" customHeight="1" x14ac:dyDescent="0.15">
      <c r="A36" s="125" t="s">
        <v>80</v>
      </c>
      <c r="B36" s="143" t="s">
        <v>19</v>
      </c>
      <c r="C36" s="144"/>
      <c r="D36" s="145"/>
      <c r="E36" s="65">
        <f>SUM(E6:E25)</f>
        <v>5</v>
      </c>
      <c r="F36" s="13" t="s">
        <v>16</v>
      </c>
      <c r="G36" s="73">
        <v>17650</v>
      </c>
      <c r="H36" s="67">
        <f t="shared" si="0"/>
        <v>88250</v>
      </c>
    </row>
    <row r="37" spans="1:8" ht="24" customHeight="1" x14ac:dyDescent="0.15">
      <c r="A37" s="126"/>
      <c r="B37" s="143" t="s">
        <v>20</v>
      </c>
      <c r="C37" s="144"/>
      <c r="D37" s="145"/>
      <c r="E37" s="65">
        <f>SUM(E26:E30)</f>
        <v>0</v>
      </c>
      <c r="F37" s="13" t="s">
        <v>16</v>
      </c>
      <c r="G37" s="73">
        <v>12850</v>
      </c>
      <c r="H37" s="67">
        <f t="shared" si="0"/>
        <v>0</v>
      </c>
    </row>
    <row r="38" spans="1:8" ht="24" customHeight="1" x14ac:dyDescent="0.15">
      <c r="A38" s="127"/>
      <c r="B38" s="143" t="s">
        <v>21</v>
      </c>
      <c r="C38" s="144"/>
      <c r="D38" s="145"/>
      <c r="E38" s="65">
        <f>SUM(E31:E35)</f>
        <v>0</v>
      </c>
      <c r="F38" s="13" t="s">
        <v>16</v>
      </c>
      <c r="G38" s="73">
        <v>17540</v>
      </c>
      <c r="H38" s="67">
        <f t="shared" si="0"/>
        <v>0</v>
      </c>
    </row>
    <row r="39" spans="1:8" ht="24" customHeight="1" x14ac:dyDescent="0.15">
      <c r="A39" s="99" t="s">
        <v>26</v>
      </c>
      <c r="B39" s="100"/>
      <c r="C39" s="100"/>
      <c r="D39" s="100"/>
      <c r="E39" s="100"/>
      <c r="F39" s="100"/>
      <c r="G39" s="120"/>
      <c r="H39" s="79">
        <f>SUM(H6:H38)</f>
        <v>265050</v>
      </c>
    </row>
    <row r="40" spans="1:8" ht="20.100000000000001" customHeight="1" x14ac:dyDescent="0.15">
      <c r="A40" s="31"/>
      <c r="B40" s="31"/>
      <c r="C40" s="31"/>
      <c r="D40" s="31"/>
      <c r="E40" s="31"/>
      <c r="F40" s="31"/>
      <c r="G40" s="31"/>
      <c r="H40" s="85" t="s">
        <v>110</v>
      </c>
    </row>
    <row r="41" spans="1:8" ht="4.5" customHeight="1" x14ac:dyDescent="0.15">
      <c r="A41" s="39"/>
      <c r="B41" s="39"/>
      <c r="C41" s="39"/>
      <c r="D41" s="39"/>
      <c r="E41" s="39"/>
      <c r="F41" s="39"/>
      <c r="G41" s="39"/>
      <c r="H41" s="40"/>
    </row>
    <row r="42" spans="1:8" ht="24" customHeight="1" x14ac:dyDescent="0.15">
      <c r="A42" s="121" t="s">
        <v>120</v>
      </c>
      <c r="B42" s="123" t="s">
        <v>121</v>
      </c>
      <c r="C42" s="123"/>
      <c r="D42" s="30" t="s">
        <v>28</v>
      </c>
      <c r="E42" s="74"/>
      <c r="F42" s="13" t="s">
        <v>17</v>
      </c>
      <c r="G42" s="77"/>
      <c r="H42" s="67">
        <f t="shared" ref="H42:H73" si="2">E42*G42</f>
        <v>0</v>
      </c>
    </row>
    <row r="43" spans="1:8" ht="24" customHeight="1" x14ac:dyDescent="0.15">
      <c r="A43" s="122"/>
      <c r="B43" s="123"/>
      <c r="C43" s="123"/>
      <c r="D43" s="30" t="s">
        <v>13</v>
      </c>
      <c r="E43" s="74"/>
      <c r="F43" s="13" t="s">
        <v>17</v>
      </c>
      <c r="G43" s="77"/>
      <c r="H43" s="67">
        <f t="shared" si="2"/>
        <v>0</v>
      </c>
    </row>
    <row r="44" spans="1:8" ht="24" customHeight="1" x14ac:dyDescent="0.15">
      <c r="A44" s="122"/>
      <c r="B44" s="123"/>
      <c r="C44" s="123"/>
      <c r="D44" s="30" t="s">
        <v>12</v>
      </c>
      <c r="E44" s="75"/>
      <c r="F44" s="13" t="s">
        <v>17</v>
      </c>
      <c r="G44" s="77"/>
      <c r="H44" s="67">
        <f t="shared" si="2"/>
        <v>0</v>
      </c>
    </row>
    <row r="45" spans="1:8" ht="24" customHeight="1" x14ac:dyDescent="0.15">
      <c r="A45" s="121" t="s">
        <v>122</v>
      </c>
      <c r="B45" s="123" t="s">
        <v>123</v>
      </c>
      <c r="C45" s="123"/>
      <c r="D45" s="30" t="s">
        <v>28</v>
      </c>
      <c r="E45" s="74">
        <f>E36-E42</f>
        <v>5</v>
      </c>
      <c r="F45" s="13" t="s">
        <v>17</v>
      </c>
      <c r="G45" s="77"/>
      <c r="H45" s="67">
        <f t="shared" ref="H45:H47" si="3">E45*G45</f>
        <v>0</v>
      </c>
    </row>
    <row r="46" spans="1:8" ht="24" customHeight="1" x14ac:dyDescent="0.15">
      <c r="A46" s="122"/>
      <c r="B46" s="123"/>
      <c r="C46" s="123"/>
      <c r="D46" s="30" t="s">
        <v>13</v>
      </c>
      <c r="E46" s="74">
        <f t="shared" ref="E46" si="4">E40</f>
        <v>0</v>
      </c>
      <c r="F46" s="13" t="s">
        <v>17</v>
      </c>
      <c r="G46" s="77"/>
      <c r="H46" s="67">
        <f t="shared" si="3"/>
        <v>0</v>
      </c>
    </row>
    <row r="47" spans="1:8" ht="24" customHeight="1" x14ac:dyDescent="0.15">
      <c r="A47" s="122"/>
      <c r="B47" s="123"/>
      <c r="C47" s="123"/>
      <c r="D47" s="30" t="s">
        <v>12</v>
      </c>
      <c r="E47" s="75">
        <f>E38-E44</f>
        <v>0</v>
      </c>
      <c r="F47" s="13" t="s">
        <v>17</v>
      </c>
      <c r="G47" s="77"/>
      <c r="H47" s="67">
        <f t="shared" si="3"/>
        <v>0</v>
      </c>
    </row>
    <row r="48" spans="1:8" ht="24" customHeight="1" x14ac:dyDescent="0.15">
      <c r="A48" s="146" t="s">
        <v>56</v>
      </c>
      <c r="B48" s="93" t="s">
        <v>124</v>
      </c>
      <c r="C48" s="94"/>
      <c r="D48" s="30" t="s">
        <v>28</v>
      </c>
      <c r="E48" s="76">
        <v>7</v>
      </c>
      <c r="F48" s="13" t="s">
        <v>17</v>
      </c>
      <c r="G48" s="77"/>
      <c r="H48" s="67">
        <f t="shared" si="2"/>
        <v>0</v>
      </c>
    </row>
    <row r="49" spans="1:8" ht="24" customHeight="1" x14ac:dyDescent="0.15">
      <c r="A49" s="153"/>
      <c r="B49" s="95"/>
      <c r="C49" s="96"/>
      <c r="D49" s="30" t="s">
        <v>13</v>
      </c>
      <c r="E49" s="76"/>
      <c r="F49" s="13" t="s">
        <v>17</v>
      </c>
      <c r="G49" s="77"/>
      <c r="H49" s="67">
        <f t="shared" si="2"/>
        <v>0</v>
      </c>
    </row>
    <row r="50" spans="1:8" ht="24" customHeight="1" x14ac:dyDescent="0.15">
      <c r="A50" s="153"/>
      <c r="B50" s="97"/>
      <c r="C50" s="98"/>
      <c r="D50" s="30" t="s">
        <v>12</v>
      </c>
      <c r="E50" s="76">
        <v>1</v>
      </c>
      <c r="F50" s="13" t="s">
        <v>17</v>
      </c>
      <c r="G50" s="77"/>
      <c r="H50" s="67">
        <f t="shared" si="2"/>
        <v>0</v>
      </c>
    </row>
    <row r="51" spans="1:8" ht="24" customHeight="1" x14ac:dyDescent="0.15">
      <c r="A51" s="154"/>
      <c r="B51" s="32" t="s">
        <v>57</v>
      </c>
      <c r="C51" s="14"/>
      <c r="D51" s="30" t="s">
        <v>13</v>
      </c>
      <c r="E51" s="76"/>
      <c r="F51" s="13" t="s">
        <v>17</v>
      </c>
      <c r="G51" s="77"/>
      <c r="H51" s="67">
        <f t="shared" si="2"/>
        <v>0</v>
      </c>
    </row>
    <row r="52" spans="1:8" ht="24" customHeight="1" x14ac:dyDescent="0.15">
      <c r="A52" s="152" t="s">
        <v>30</v>
      </c>
      <c r="B52" s="93" t="s">
        <v>31</v>
      </c>
      <c r="C52" s="94"/>
      <c r="D52" s="30" t="s">
        <v>28</v>
      </c>
      <c r="E52" s="76">
        <v>12</v>
      </c>
      <c r="F52" s="13" t="s">
        <v>17</v>
      </c>
      <c r="G52" s="77"/>
      <c r="H52" s="67">
        <f t="shared" si="2"/>
        <v>0</v>
      </c>
    </row>
    <row r="53" spans="1:8" ht="24" customHeight="1" x14ac:dyDescent="0.15">
      <c r="A53" s="127"/>
      <c r="B53" s="97"/>
      <c r="C53" s="98"/>
      <c r="D53" s="30" t="s">
        <v>12</v>
      </c>
      <c r="E53" s="76">
        <v>1</v>
      </c>
      <c r="F53" s="13" t="s">
        <v>17</v>
      </c>
      <c r="G53" s="77"/>
      <c r="H53" s="67">
        <f t="shared" si="2"/>
        <v>0</v>
      </c>
    </row>
    <row r="54" spans="1:8" ht="24" customHeight="1" x14ac:dyDescent="0.15">
      <c r="A54" s="101" t="s">
        <v>58</v>
      </c>
      <c r="B54" s="104" t="s">
        <v>66</v>
      </c>
      <c r="C54" s="105"/>
      <c r="D54" s="11" t="s">
        <v>67</v>
      </c>
      <c r="E54" s="76"/>
      <c r="F54" s="13" t="s">
        <v>17</v>
      </c>
      <c r="G54" s="77"/>
      <c r="H54" s="67">
        <f t="shared" si="2"/>
        <v>0</v>
      </c>
    </row>
    <row r="55" spans="1:8" ht="24" customHeight="1" x14ac:dyDescent="0.15">
      <c r="A55" s="102"/>
      <c r="B55" s="106"/>
      <c r="C55" s="107"/>
      <c r="D55" s="11" t="s">
        <v>68</v>
      </c>
      <c r="E55" s="76">
        <v>8</v>
      </c>
      <c r="F55" s="13" t="s">
        <v>17</v>
      </c>
      <c r="G55" s="77"/>
      <c r="H55" s="67">
        <f t="shared" si="2"/>
        <v>0</v>
      </c>
    </row>
    <row r="56" spans="1:8" ht="24" customHeight="1" x14ac:dyDescent="0.15">
      <c r="A56" s="102"/>
      <c r="B56" s="106"/>
      <c r="C56" s="107"/>
      <c r="D56" s="11" t="s">
        <v>69</v>
      </c>
      <c r="E56" s="76">
        <v>4</v>
      </c>
      <c r="F56" s="13" t="s">
        <v>17</v>
      </c>
      <c r="G56" s="77"/>
      <c r="H56" s="67">
        <f t="shared" si="2"/>
        <v>0</v>
      </c>
    </row>
    <row r="57" spans="1:8" ht="24" customHeight="1" x14ac:dyDescent="0.15">
      <c r="A57" s="102"/>
      <c r="B57" s="106"/>
      <c r="C57" s="107"/>
      <c r="D57" s="11" t="s">
        <v>70</v>
      </c>
      <c r="E57" s="76"/>
      <c r="F57" s="13" t="s">
        <v>17</v>
      </c>
      <c r="G57" s="77"/>
      <c r="H57" s="67">
        <f t="shared" si="2"/>
        <v>0</v>
      </c>
    </row>
    <row r="58" spans="1:8" ht="24" customHeight="1" x14ac:dyDescent="0.15">
      <c r="A58" s="102"/>
      <c r="B58" s="108"/>
      <c r="C58" s="109"/>
      <c r="D58" s="11" t="s">
        <v>12</v>
      </c>
      <c r="E58" s="76">
        <v>1</v>
      </c>
      <c r="F58" s="13" t="s">
        <v>17</v>
      </c>
      <c r="G58" s="77"/>
      <c r="H58" s="67">
        <f t="shared" si="2"/>
        <v>0</v>
      </c>
    </row>
    <row r="59" spans="1:8" ht="24" customHeight="1" x14ac:dyDescent="0.15">
      <c r="A59" s="102"/>
      <c r="B59" s="110" t="s">
        <v>81</v>
      </c>
      <c r="C59" s="111"/>
      <c r="D59" s="12" t="s">
        <v>67</v>
      </c>
      <c r="E59" s="74">
        <f>$E$54</f>
        <v>0</v>
      </c>
      <c r="F59" s="13" t="s">
        <v>17</v>
      </c>
      <c r="G59" s="77"/>
      <c r="H59" s="67">
        <f t="shared" si="2"/>
        <v>0</v>
      </c>
    </row>
    <row r="60" spans="1:8" ht="24" customHeight="1" x14ac:dyDescent="0.15">
      <c r="A60" s="102"/>
      <c r="B60" s="112"/>
      <c r="C60" s="113"/>
      <c r="D60" s="12" t="s">
        <v>68</v>
      </c>
      <c r="E60" s="74">
        <f>$E$55</f>
        <v>8</v>
      </c>
      <c r="F60" s="13" t="s">
        <v>17</v>
      </c>
      <c r="G60" s="77"/>
      <c r="H60" s="67">
        <f t="shared" si="2"/>
        <v>0</v>
      </c>
    </row>
    <row r="61" spans="1:8" ht="24" customHeight="1" x14ac:dyDescent="0.15">
      <c r="A61" s="102"/>
      <c r="B61" s="112"/>
      <c r="C61" s="113"/>
      <c r="D61" s="12" t="s">
        <v>69</v>
      </c>
      <c r="E61" s="74">
        <f>$E$56</f>
        <v>4</v>
      </c>
      <c r="F61" s="13" t="s">
        <v>17</v>
      </c>
      <c r="G61" s="77"/>
      <c r="H61" s="67">
        <f t="shared" si="2"/>
        <v>0</v>
      </c>
    </row>
    <row r="62" spans="1:8" ht="24" customHeight="1" x14ac:dyDescent="0.15">
      <c r="A62" s="102"/>
      <c r="B62" s="112"/>
      <c r="C62" s="113"/>
      <c r="D62" s="12" t="s">
        <v>70</v>
      </c>
      <c r="E62" s="74">
        <f>$E$57</f>
        <v>0</v>
      </c>
      <c r="F62" s="13" t="s">
        <v>17</v>
      </c>
      <c r="G62" s="77"/>
      <c r="H62" s="67">
        <f t="shared" si="2"/>
        <v>0</v>
      </c>
    </row>
    <row r="63" spans="1:8" ht="24" customHeight="1" x14ac:dyDescent="0.15">
      <c r="A63" s="103"/>
      <c r="B63" s="114"/>
      <c r="C63" s="115"/>
      <c r="D63" s="12" t="s">
        <v>12</v>
      </c>
      <c r="E63" s="74">
        <f>$E$58</f>
        <v>1</v>
      </c>
      <c r="F63" s="13" t="s">
        <v>17</v>
      </c>
      <c r="G63" s="77"/>
      <c r="H63" s="67">
        <f t="shared" si="2"/>
        <v>0</v>
      </c>
    </row>
    <row r="64" spans="1:8" ht="24" customHeight="1" x14ac:dyDescent="0.15">
      <c r="A64" s="146" t="s">
        <v>32</v>
      </c>
      <c r="B64" s="104" t="s">
        <v>66</v>
      </c>
      <c r="C64" s="105"/>
      <c r="D64" s="11" t="s">
        <v>67</v>
      </c>
      <c r="E64" s="76">
        <v>8</v>
      </c>
      <c r="F64" s="13" t="s">
        <v>17</v>
      </c>
      <c r="G64" s="77"/>
      <c r="H64" s="67">
        <f t="shared" si="2"/>
        <v>0</v>
      </c>
    </row>
    <row r="65" spans="1:8" ht="24" customHeight="1" x14ac:dyDescent="0.15">
      <c r="A65" s="147"/>
      <c r="B65" s="106"/>
      <c r="C65" s="107"/>
      <c r="D65" s="11" t="s">
        <v>68</v>
      </c>
      <c r="E65" s="76">
        <v>4</v>
      </c>
      <c r="F65" s="13" t="s">
        <v>17</v>
      </c>
      <c r="G65" s="77"/>
      <c r="H65" s="67">
        <f t="shared" si="2"/>
        <v>0</v>
      </c>
    </row>
    <row r="66" spans="1:8" ht="24" customHeight="1" x14ac:dyDescent="0.15">
      <c r="A66" s="147"/>
      <c r="B66" s="106"/>
      <c r="C66" s="107"/>
      <c r="D66" s="11" t="s">
        <v>69</v>
      </c>
      <c r="E66" s="76"/>
      <c r="F66" s="13" t="s">
        <v>17</v>
      </c>
      <c r="G66" s="77"/>
      <c r="H66" s="67">
        <f t="shared" si="2"/>
        <v>0</v>
      </c>
    </row>
    <row r="67" spans="1:8" ht="24" customHeight="1" x14ac:dyDescent="0.15">
      <c r="A67" s="147"/>
      <c r="B67" s="106"/>
      <c r="C67" s="107"/>
      <c r="D67" s="11" t="s">
        <v>70</v>
      </c>
      <c r="E67" s="76"/>
      <c r="F67" s="13" t="s">
        <v>17</v>
      </c>
      <c r="G67" s="77"/>
      <c r="H67" s="67">
        <f t="shared" si="2"/>
        <v>0</v>
      </c>
    </row>
    <row r="68" spans="1:8" ht="24" customHeight="1" x14ac:dyDescent="0.15">
      <c r="A68" s="147"/>
      <c r="B68" s="108"/>
      <c r="C68" s="109"/>
      <c r="D68" s="11" t="s">
        <v>12</v>
      </c>
      <c r="E68" s="76">
        <v>1</v>
      </c>
      <c r="F68" s="13" t="s">
        <v>17</v>
      </c>
      <c r="G68" s="77"/>
      <c r="H68" s="67">
        <f t="shared" si="2"/>
        <v>0</v>
      </c>
    </row>
    <row r="69" spans="1:8" ht="24" customHeight="1" x14ac:dyDescent="0.15">
      <c r="A69" s="147"/>
      <c r="B69" s="110" t="s">
        <v>81</v>
      </c>
      <c r="C69" s="111"/>
      <c r="D69" s="12" t="s">
        <v>67</v>
      </c>
      <c r="E69" s="74">
        <f>$E$64</f>
        <v>8</v>
      </c>
      <c r="F69" s="13" t="s">
        <v>17</v>
      </c>
      <c r="G69" s="77"/>
      <c r="H69" s="67">
        <f t="shared" si="2"/>
        <v>0</v>
      </c>
    </row>
    <row r="70" spans="1:8" ht="24" customHeight="1" x14ac:dyDescent="0.15">
      <c r="A70" s="147"/>
      <c r="B70" s="112"/>
      <c r="C70" s="113"/>
      <c r="D70" s="12" t="s">
        <v>68</v>
      </c>
      <c r="E70" s="74">
        <f>$E$65</f>
        <v>4</v>
      </c>
      <c r="F70" s="13" t="s">
        <v>17</v>
      </c>
      <c r="G70" s="77"/>
      <c r="H70" s="67">
        <f t="shared" si="2"/>
        <v>0</v>
      </c>
    </row>
    <row r="71" spans="1:8" ht="24" customHeight="1" x14ac:dyDescent="0.15">
      <c r="A71" s="147"/>
      <c r="B71" s="112"/>
      <c r="C71" s="113"/>
      <c r="D71" s="12" t="s">
        <v>69</v>
      </c>
      <c r="E71" s="74">
        <f>$E$66</f>
        <v>0</v>
      </c>
      <c r="F71" s="13" t="s">
        <v>17</v>
      </c>
      <c r="G71" s="77"/>
      <c r="H71" s="67">
        <f t="shared" si="2"/>
        <v>0</v>
      </c>
    </row>
    <row r="72" spans="1:8" ht="24" customHeight="1" x14ac:dyDescent="0.15">
      <c r="A72" s="147"/>
      <c r="B72" s="112"/>
      <c r="C72" s="113"/>
      <c r="D72" s="12" t="s">
        <v>70</v>
      </c>
      <c r="E72" s="74">
        <f>$E$67</f>
        <v>0</v>
      </c>
      <c r="F72" s="13" t="s">
        <v>17</v>
      </c>
      <c r="G72" s="77"/>
      <c r="H72" s="67">
        <f t="shared" si="2"/>
        <v>0</v>
      </c>
    </row>
    <row r="73" spans="1:8" ht="24" customHeight="1" x14ac:dyDescent="0.15">
      <c r="A73" s="148"/>
      <c r="B73" s="114"/>
      <c r="C73" s="115"/>
      <c r="D73" s="12" t="s">
        <v>12</v>
      </c>
      <c r="E73" s="74">
        <f>$E$68</f>
        <v>1</v>
      </c>
      <c r="F73" s="13" t="s">
        <v>17</v>
      </c>
      <c r="G73" s="77"/>
      <c r="H73" s="67">
        <f t="shared" si="2"/>
        <v>0</v>
      </c>
    </row>
    <row r="74" spans="1:8" ht="24" customHeight="1" x14ac:dyDescent="0.15">
      <c r="A74" s="99" t="s">
        <v>33</v>
      </c>
      <c r="B74" s="100"/>
      <c r="C74" s="100"/>
      <c r="D74" s="100"/>
      <c r="E74" s="26"/>
      <c r="F74" s="33"/>
      <c r="G74" s="78"/>
      <c r="H74" s="67">
        <f>SUM(H42:H73)</f>
        <v>0</v>
      </c>
    </row>
    <row r="75" spans="1:8" ht="24" customHeight="1" x14ac:dyDescent="0.15">
      <c r="A75" s="99" t="s">
        <v>82</v>
      </c>
      <c r="B75" s="100"/>
      <c r="C75" s="100"/>
      <c r="D75" s="100"/>
      <c r="E75" s="26"/>
      <c r="F75" s="33"/>
      <c r="G75" s="78"/>
      <c r="H75" s="67">
        <f>ROUNDDOWN(H74*0.1,0)</f>
        <v>0</v>
      </c>
    </row>
    <row r="76" spans="1:8" ht="24" customHeight="1" x14ac:dyDescent="0.15">
      <c r="A76" s="99" t="s">
        <v>59</v>
      </c>
      <c r="B76" s="100"/>
      <c r="C76" s="100"/>
      <c r="D76" s="100"/>
      <c r="E76" s="26"/>
      <c r="F76" s="33"/>
      <c r="G76" s="78"/>
      <c r="H76" s="67">
        <f>SUM(H39,H74:H75)</f>
        <v>265050</v>
      </c>
    </row>
    <row r="77" spans="1:8" ht="3.75" customHeight="1" x14ac:dyDescent="0.15"/>
    <row r="78" spans="1:8" ht="24" customHeight="1" x14ac:dyDescent="0.15">
      <c r="A78" s="99" t="s">
        <v>61</v>
      </c>
      <c r="B78" s="100"/>
      <c r="C78" s="100"/>
      <c r="D78" s="100"/>
      <c r="E78" s="26"/>
      <c r="F78" s="33"/>
      <c r="G78" s="26"/>
      <c r="H78" s="79">
        <f>SUM(H39,H74)</f>
        <v>265050</v>
      </c>
    </row>
    <row r="79" spans="1:8" ht="5.25" customHeight="1" x14ac:dyDescent="0.15">
      <c r="C79" s="31"/>
    </row>
    <row r="80" spans="1:8" ht="17.25" customHeight="1" x14ac:dyDescent="0.15">
      <c r="H80" s="50" t="s">
        <v>78</v>
      </c>
    </row>
    <row r="82" spans="5:5" ht="17.25" customHeight="1" x14ac:dyDescent="0.15">
      <c r="E82"/>
    </row>
  </sheetData>
  <sheetProtection formatCells="0"/>
  <mergeCells count="40">
    <mergeCell ref="B11:B15"/>
    <mergeCell ref="C12:C15"/>
    <mergeCell ref="B36:D36"/>
    <mergeCell ref="A64:A73"/>
    <mergeCell ref="B64:C68"/>
    <mergeCell ref="B69:C73"/>
    <mergeCell ref="C22:C25"/>
    <mergeCell ref="B26:B30"/>
    <mergeCell ref="B37:D37"/>
    <mergeCell ref="A45:A47"/>
    <mergeCell ref="B45:C47"/>
    <mergeCell ref="B38:D38"/>
    <mergeCell ref="A52:A53"/>
    <mergeCell ref="B52:C53"/>
    <mergeCell ref="A36:A38"/>
    <mergeCell ref="A48:A51"/>
    <mergeCell ref="F2:H2"/>
    <mergeCell ref="F3:H3"/>
    <mergeCell ref="F4:H4"/>
    <mergeCell ref="A39:G39"/>
    <mergeCell ref="A42:A44"/>
    <mergeCell ref="B42:C44"/>
    <mergeCell ref="A5:D5"/>
    <mergeCell ref="A6:A35"/>
    <mergeCell ref="B6:B10"/>
    <mergeCell ref="C7:C10"/>
    <mergeCell ref="C27:C30"/>
    <mergeCell ref="B31:B35"/>
    <mergeCell ref="C32:C35"/>
    <mergeCell ref="B16:B20"/>
    <mergeCell ref="C17:C20"/>
    <mergeCell ref="B21:B25"/>
    <mergeCell ref="B48:C50"/>
    <mergeCell ref="A78:D78"/>
    <mergeCell ref="A76:D76"/>
    <mergeCell ref="A54:A63"/>
    <mergeCell ref="B54:C58"/>
    <mergeCell ref="B59:C63"/>
    <mergeCell ref="A74:D74"/>
    <mergeCell ref="A75:D75"/>
  </mergeCells>
  <phoneticPr fontId="21"/>
  <dataValidations count="1">
    <dataValidation type="list" allowBlank="1" showInputMessage="1" showErrorMessage="1" sqref="B1 B4" xr:uid="{00000000-0002-0000-0100-000000000000}">
      <formula1>"（富山地域）,（北信地域）,（中信地域）,（東信地域）,（南信地域）,（木曽地域）,（飛騨地域）,（岐阜地域）,（東濃地域）,（尾張西三河地域）,（東三河地域）,（○○地域）"</formula1>
    </dataValidation>
  </dataValidations>
  <printOptions horizontalCentered="1"/>
  <pageMargins left="0.70866141732283472" right="0.59055118110236227" top="0.78740157480314965" bottom="0.62992125984251968" header="0.31496062992125984" footer="0.31496062992125984"/>
  <pageSetup paperSize="9" scale="82" fitToHeight="0" orientation="portrait" blackAndWhite="1" r:id="rId1"/>
  <rowBreaks count="1" manualBreakCount="1">
    <brk id="41" max="7" man="1"/>
  </rowBreaks>
  <ignoredErrors>
    <ignoredError sqref="F2:H4"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U43"/>
  <sheetViews>
    <sheetView view="pageBreakPreview" topLeftCell="B20" zoomScale="130" zoomScaleNormal="100" zoomScaleSheetLayoutView="130" workbookViewId="0">
      <selection activeCell="C25" sqref="C25"/>
    </sheetView>
  </sheetViews>
  <sheetFormatPr defaultRowHeight="13.5" x14ac:dyDescent="0.15"/>
  <cols>
    <col min="1" max="1" width="9" bestFit="1" customWidth="1"/>
    <col min="2" max="2" width="4.875" customWidth="1"/>
    <col min="3" max="11" width="6.625" customWidth="1"/>
    <col min="14" max="14" width="11" bestFit="1" customWidth="1"/>
    <col min="17" max="17" width="4.5" hidden="1" customWidth="1"/>
    <col min="18" max="18" width="10.25" hidden="1" customWidth="1"/>
    <col min="19" max="19" width="9" hidden="1" customWidth="1"/>
    <col min="20" max="20" width="11" hidden="1" customWidth="1"/>
    <col min="21" max="21" width="9" hidden="1" customWidth="1"/>
  </cols>
  <sheetData>
    <row r="1" spans="1:20" x14ac:dyDescent="0.15">
      <c r="A1" s="7" t="s">
        <v>42</v>
      </c>
    </row>
    <row r="2" spans="1:20" x14ac:dyDescent="0.15">
      <c r="A2" s="7">
        <v>12</v>
      </c>
    </row>
    <row r="3" spans="1:20" ht="14.25" customHeight="1" x14ac:dyDescent="0.15">
      <c r="A3" s="1"/>
      <c r="B3" s="83" t="s">
        <v>105</v>
      </c>
      <c r="C3" s="1"/>
      <c r="D3" s="1"/>
      <c r="E3" s="1"/>
      <c r="F3" s="1"/>
      <c r="G3" s="1"/>
      <c r="J3" s="1"/>
      <c r="K3" s="1"/>
    </row>
    <row r="4" spans="1:20" ht="13.5" customHeight="1" x14ac:dyDescent="0.15">
      <c r="A4" s="1"/>
      <c r="B4" s="1"/>
      <c r="C4" s="1"/>
      <c r="D4" s="1"/>
      <c r="E4" s="1"/>
      <c r="F4" s="1"/>
      <c r="G4" s="1"/>
      <c r="J4" s="1"/>
      <c r="K4" s="1"/>
    </row>
    <row r="5" spans="1:20" ht="13.5" customHeight="1" x14ac:dyDescent="0.15">
      <c r="A5" s="1"/>
      <c r="B5" s="1"/>
      <c r="C5" s="1"/>
      <c r="D5" s="1"/>
      <c r="E5" s="1"/>
      <c r="F5" s="1"/>
      <c r="G5" s="1"/>
      <c r="J5" s="1"/>
      <c r="K5" s="1"/>
    </row>
    <row r="6" spans="1:20" ht="28.5" x14ac:dyDescent="0.15">
      <c r="A6" s="1"/>
      <c r="B6" s="88" t="s">
        <v>104</v>
      </c>
      <c r="C6" s="89"/>
      <c r="D6" s="89"/>
      <c r="E6" s="89"/>
      <c r="F6" s="89"/>
      <c r="G6" s="89"/>
      <c r="H6" s="89"/>
      <c r="I6" s="89"/>
      <c r="J6" s="89"/>
      <c r="K6" s="89"/>
    </row>
    <row r="7" spans="1:20" x14ac:dyDescent="0.15">
      <c r="A7" s="1"/>
      <c r="B7" s="1"/>
      <c r="C7" s="1"/>
      <c r="D7" s="1"/>
      <c r="E7" s="1"/>
      <c r="F7" s="1"/>
      <c r="G7" s="1"/>
      <c r="H7" s="1"/>
      <c r="I7" s="1"/>
      <c r="J7" s="1"/>
      <c r="K7" s="1"/>
    </row>
    <row r="8" spans="1:20" x14ac:dyDescent="0.15">
      <c r="A8" s="1"/>
      <c r="B8" s="1"/>
      <c r="C8" s="1" t="s">
        <v>0</v>
      </c>
      <c r="D8" s="1"/>
      <c r="E8" s="1"/>
      <c r="F8" s="1"/>
      <c r="G8" s="1"/>
      <c r="H8" s="1"/>
      <c r="I8" s="1"/>
      <c r="J8" s="1"/>
      <c r="K8" s="1"/>
    </row>
    <row r="9" spans="1:20" x14ac:dyDescent="0.15">
      <c r="A9" s="1"/>
      <c r="B9" s="1"/>
      <c r="C9" s="1"/>
      <c r="D9" s="1"/>
      <c r="E9" s="1"/>
      <c r="F9" s="1"/>
      <c r="G9" s="1"/>
      <c r="H9" s="1"/>
      <c r="I9" s="1"/>
      <c r="J9" s="1"/>
      <c r="K9" s="1"/>
      <c r="T9" t="s">
        <v>44</v>
      </c>
    </row>
    <row r="10" spans="1:20" s="4" customFormat="1" ht="18.75" x14ac:dyDescent="0.15">
      <c r="A10" s="2"/>
      <c r="B10" s="2"/>
      <c r="C10" s="92" t="s">
        <v>43</v>
      </c>
      <c r="D10" s="92"/>
      <c r="E10" s="80" t="str">
        <f>VLOOKUP($A$2,$Q$18:$S$24,2)</f>
        <v>第　○　号</v>
      </c>
      <c r="F10" s="2"/>
      <c r="G10" s="2"/>
      <c r="H10" s="2"/>
      <c r="I10" s="2"/>
      <c r="J10" s="2"/>
      <c r="K10" s="2"/>
      <c r="T10" s="8">
        <f>'入札金額内訳書 (記載例)'!$H$83</f>
        <v>1617590</v>
      </c>
    </row>
    <row r="11" spans="1:20" s="4" customFormat="1" ht="18.75" x14ac:dyDescent="0.15">
      <c r="A11" s="2"/>
      <c r="B11" s="2"/>
      <c r="C11" s="36"/>
      <c r="D11" s="36"/>
      <c r="E11" s="2"/>
      <c r="F11" s="2"/>
      <c r="G11" s="2"/>
      <c r="H11" s="2"/>
      <c r="I11" s="2"/>
      <c r="J11" s="2"/>
      <c r="K11" s="2"/>
    </row>
    <row r="12" spans="1:20" s="4" customFormat="1" ht="18.75" x14ac:dyDescent="0.15">
      <c r="A12" s="2"/>
      <c r="B12" s="2"/>
      <c r="C12" s="92" t="s">
        <v>36</v>
      </c>
      <c r="D12" s="92"/>
      <c r="E12" s="80" t="str">
        <f>VLOOKUP($A$2,$Q$18:$S$24,3)</f>
        <v>官用自動車点検等業務（○○地域）</v>
      </c>
      <c r="F12" s="2"/>
      <c r="G12" s="2"/>
      <c r="H12" s="2"/>
      <c r="I12" s="2"/>
      <c r="J12" s="2"/>
      <c r="K12" s="2"/>
    </row>
    <row r="13" spans="1:20" s="4" customFormat="1" ht="18.75" x14ac:dyDescent="0.15">
      <c r="A13" s="2"/>
      <c r="B13" s="2"/>
      <c r="C13" s="2"/>
      <c r="D13" s="2"/>
      <c r="E13" s="2"/>
      <c r="F13" s="2"/>
      <c r="G13" s="2"/>
      <c r="H13" s="2"/>
      <c r="I13" s="2"/>
      <c r="J13" s="2"/>
      <c r="K13" s="2"/>
    </row>
    <row r="14" spans="1:20" x14ac:dyDescent="0.15">
      <c r="A14" s="1"/>
      <c r="B14" s="1"/>
      <c r="C14" s="1"/>
      <c r="D14" s="1"/>
      <c r="E14" s="1"/>
      <c r="F14" s="1"/>
      <c r="G14" s="1"/>
      <c r="H14" s="1"/>
      <c r="I14" s="1"/>
      <c r="J14" s="1"/>
      <c r="K14" s="1"/>
    </row>
    <row r="15" spans="1:20" x14ac:dyDescent="0.15">
      <c r="A15" s="1"/>
      <c r="B15" s="90" t="s">
        <v>44</v>
      </c>
      <c r="C15" s="3" t="s">
        <v>3</v>
      </c>
      <c r="D15" s="3" t="s">
        <v>4</v>
      </c>
      <c r="E15" s="3" t="s">
        <v>5</v>
      </c>
      <c r="F15" s="3" t="s">
        <v>6</v>
      </c>
      <c r="G15" s="3" t="s">
        <v>7</v>
      </c>
      <c r="H15" s="3" t="s">
        <v>8</v>
      </c>
      <c r="I15" s="3" t="s">
        <v>9</v>
      </c>
      <c r="J15" s="3" t="s">
        <v>10</v>
      </c>
      <c r="K15" s="3" t="s">
        <v>11</v>
      </c>
    </row>
    <row r="16" spans="1:20" ht="36" customHeight="1" x14ac:dyDescent="0.15">
      <c r="A16" s="1"/>
      <c r="B16" s="91"/>
      <c r="C16" s="9" t="str">
        <f>IF(LEN($T$10)=8,"\",IF((LEN($T$10)-9)&lt;=-2,"",MID($T$10,LEN($T$10)-8,1)))</f>
        <v/>
      </c>
      <c r="D16" s="9" t="str">
        <f>IF(LEN($T$10)=7,"\",IF((LEN($T$10)-8)&lt;=-2,"",MID($T$10,LEN($T$10)-7,1)))</f>
        <v>\</v>
      </c>
      <c r="E16" s="9" t="str">
        <f>IF(LEN($T$10)=6,"\",IF((LEN($T$10)-7)&lt;=-2,"",MID($T$10,LEN($T$10)-6,1)))</f>
        <v>1</v>
      </c>
      <c r="F16" s="9" t="str">
        <f>IF(LEN($T$10)=5,"\",IF((LEN($T$10)-6)&lt;=-2,"",MID($T$10,LEN($T$10)-5,1)))</f>
        <v>6</v>
      </c>
      <c r="G16" s="9" t="str">
        <f>IF($T$10=0,"",MID($T$10,LEN($T$10)-4,1))</f>
        <v>1</v>
      </c>
      <c r="H16" s="9" t="str">
        <f>IF($T$10=0,"",MID($T$10,LEN($T$10)-3,1))</f>
        <v>7</v>
      </c>
      <c r="I16" s="9" t="str">
        <f>IF($T$10=0,"",MID($T$10,LEN($T$10)-2,1))</f>
        <v>5</v>
      </c>
      <c r="J16" s="9" t="str">
        <f>IF($T$10=0,"",MID($T$10,LEN($T$10)-1,1))</f>
        <v>9</v>
      </c>
      <c r="K16" s="9" t="str">
        <f>IF($T$10=0,"",RIGHT($T$10,1))</f>
        <v>0</v>
      </c>
    </row>
    <row r="17" spans="1:19" ht="7.5" customHeight="1" x14ac:dyDescent="0.15">
      <c r="A17" s="1"/>
      <c r="B17" s="1"/>
      <c r="C17" s="1"/>
      <c r="D17" s="1"/>
      <c r="E17" s="1"/>
      <c r="F17" s="1"/>
      <c r="G17" s="1"/>
      <c r="H17" s="1"/>
      <c r="I17" s="1"/>
      <c r="J17" s="1"/>
      <c r="K17" s="1"/>
    </row>
    <row r="18" spans="1:19" x14ac:dyDescent="0.15">
      <c r="A18" s="1"/>
      <c r="B18" s="1"/>
      <c r="C18" s="1" t="s">
        <v>71</v>
      </c>
      <c r="D18" s="1"/>
      <c r="E18" s="1"/>
      <c r="F18" s="1"/>
      <c r="G18" s="1"/>
      <c r="I18" s="1"/>
      <c r="J18" s="1"/>
      <c r="K18" s="5"/>
      <c r="Q18">
        <v>1</v>
      </c>
      <c r="R18" t="s">
        <v>40</v>
      </c>
      <c r="S18" s="6" t="s">
        <v>35</v>
      </c>
    </row>
    <row r="19" spans="1:19" x14ac:dyDescent="0.15">
      <c r="A19" s="1"/>
      <c r="B19" s="1"/>
      <c r="C19" s="1" t="s">
        <v>22</v>
      </c>
      <c r="D19" s="1"/>
      <c r="E19" s="1"/>
      <c r="F19" s="1"/>
      <c r="G19" s="1"/>
      <c r="H19" s="1"/>
      <c r="I19" s="1"/>
      <c r="J19" s="1"/>
      <c r="K19" s="1"/>
      <c r="Q19">
        <v>2</v>
      </c>
      <c r="R19" t="s">
        <v>41</v>
      </c>
      <c r="S19" s="6" t="s">
        <v>23</v>
      </c>
    </row>
    <row r="20" spans="1:19" x14ac:dyDescent="0.15">
      <c r="A20" s="1"/>
      <c r="D20" s="1"/>
      <c r="E20" s="1"/>
      <c r="F20" s="1"/>
      <c r="G20" s="1"/>
      <c r="H20" s="1"/>
      <c r="I20" s="1"/>
      <c r="J20" s="1"/>
      <c r="K20" s="1"/>
      <c r="Q20">
        <v>6</v>
      </c>
      <c r="R20" t="s">
        <v>37</v>
      </c>
      <c r="S20" s="6" t="s">
        <v>24</v>
      </c>
    </row>
    <row r="21" spans="1:19" ht="27.75" customHeight="1" x14ac:dyDescent="0.15">
      <c r="A21" s="1"/>
      <c r="B21" s="86" t="s">
        <v>83</v>
      </c>
      <c r="C21" s="87"/>
      <c r="D21" s="87"/>
      <c r="E21" s="87"/>
      <c r="F21" s="87"/>
      <c r="G21" s="87"/>
      <c r="H21" s="87"/>
      <c r="I21" s="87"/>
      <c r="J21" s="87"/>
      <c r="K21" s="87"/>
      <c r="Q21">
        <v>7</v>
      </c>
      <c r="R21" t="s">
        <v>38</v>
      </c>
      <c r="S21" s="6" t="s">
        <v>25</v>
      </c>
    </row>
    <row r="22" spans="1:19" x14ac:dyDescent="0.15">
      <c r="A22" s="1"/>
      <c r="B22" s="1"/>
      <c r="C22" s="1"/>
      <c r="D22" s="1"/>
      <c r="E22" s="1"/>
      <c r="F22" s="1"/>
      <c r="G22" s="1"/>
      <c r="H22" s="1"/>
      <c r="I22" s="1"/>
      <c r="J22" s="1"/>
      <c r="K22" s="1"/>
      <c r="Q22">
        <v>8</v>
      </c>
      <c r="R22" t="s">
        <v>39</v>
      </c>
      <c r="S22" s="6" t="s">
        <v>34</v>
      </c>
    </row>
    <row r="23" spans="1:19" x14ac:dyDescent="0.15">
      <c r="A23" s="1"/>
      <c r="B23" s="1"/>
      <c r="C23" s="1"/>
      <c r="D23" s="1"/>
      <c r="E23" s="1"/>
      <c r="F23" s="1"/>
      <c r="G23" s="1"/>
      <c r="H23" s="1"/>
      <c r="I23" s="1"/>
      <c r="J23" s="1"/>
      <c r="K23" s="1"/>
      <c r="Q23">
        <v>11</v>
      </c>
      <c r="R23" t="s">
        <v>45</v>
      </c>
      <c r="S23" s="6" t="s">
        <v>46</v>
      </c>
    </row>
    <row r="24" spans="1:19" x14ac:dyDescent="0.15">
      <c r="A24" s="1"/>
      <c r="B24" s="1"/>
      <c r="C24" s="47" t="s">
        <v>126</v>
      </c>
      <c r="D24" s="47"/>
      <c r="E24" s="47"/>
      <c r="F24" s="47"/>
      <c r="G24" s="1"/>
      <c r="H24" s="1"/>
      <c r="I24" s="1"/>
      <c r="J24" s="1"/>
      <c r="K24" s="1"/>
    </row>
    <row r="25" spans="1:19" x14ac:dyDescent="0.15">
      <c r="A25" s="1"/>
      <c r="B25" s="1"/>
      <c r="C25" s="1"/>
      <c r="D25" s="1"/>
      <c r="E25" s="1"/>
      <c r="F25" s="1"/>
      <c r="G25" s="1"/>
      <c r="H25" s="1"/>
      <c r="I25" s="1"/>
      <c r="J25" s="1"/>
      <c r="K25" s="1"/>
    </row>
    <row r="26" spans="1:19" x14ac:dyDescent="0.15">
      <c r="A26" s="1"/>
      <c r="B26" s="1"/>
      <c r="C26" s="1"/>
      <c r="D26" s="1"/>
      <c r="E26" s="1"/>
      <c r="F26" s="1"/>
      <c r="G26" s="1"/>
      <c r="H26" s="1"/>
      <c r="I26" s="1"/>
      <c r="J26" s="1"/>
      <c r="K26" s="1"/>
    </row>
    <row r="27" spans="1:19" x14ac:dyDescent="0.15">
      <c r="A27" s="1"/>
      <c r="B27" s="1"/>
      <c r="C27" s="1" t="s">
        <v>1</v>
      </c>
      <c r="D27" s="1"/>
      <c r="E27" s="1"/>
      <c r="F27" s="1"/>
      <c r="G27" s="1"/>
      <c r="H27" s="1"/>
      <c r="I27" s="1"/>
      <c r="J27" s="1"/>
      <c r="K27" s="1"/>
    </row>
    <row r="28" spans="1:19" x14ac:dyDescent="0.15">
      <c r="A28" s="1"/>
      <c r="B28" s="1"/>
      <c r="C28" s="48"/>
      <c r="D28" s="49" t="s">
        <v>125</v>
      </c>
      <c r="E28" s="1"/>
      <c r="F28" s="1"/>
      <c r="G28" s="1"/>
      <c r="H28" s="1"/>
      <c r="I28" s="1"/>
      <c r="J28" s="1"/>
      <c r="K28" s="1"/>
    </row>
    <row r="29" spans="1:19" x14ac:dyDescent="0.15">
      <c r="A29" s="1"/>
      <c r="B29" s="1"/>
      <c r="C29" s="1"/>
      <c r="D29" s="1"/>
      <c r="E29" s="1"/>
      <c r="F29" s="1"/>
      <c r="G29" s="1"/>
      <c r="H29" s="1"/>
      <c r="I29" s="1"/>
      <c r="J29" s="1"/>
      <c r="K29" s="1"/>
    </row>
    <row r="30" spans="1:19" x14ac:dyDescent="0.15">
      <c r="A30" s="1"/>
      <c r="B30" s="1"/>
      <c r="C30" s="1" t="s">
        <v>2</v>
      </c>
      <c r="D30" s="1" t="s">
        <v>84</v>
      </c>
      <c r="E30" s="1"/>
      <c r="F30" s="47" t="s">
        <v>94</v>
      </c>
      <c r="G30" s="47"/>
      <c r="H30" s="47"/>
      <c r="I30" s="47"/>
      <c r="J30" s="47"/>
      <c r="K30" s="1"/>
    </row>
    <row r="31" spans="1:19" x14ac:dyDescent="0.15">
      <c r="A31" s="1"/>
      <c r="B31" s="1"/>
      <c r="D31" s="1" t="s">
        <v>64</v>
      </c>
      <c r="F31" s="47" t="s">
        <v>96</v>
      </c>
      <c r="G31" s="47"/>
      <c r="H31" s="47"/>
      <c r="I31" s="47"/>
      <c r="J31" s="47"/>
      <c r="K31" s="1"/>
    </row>
    <row r="32" spans="1:19" x14ac:dyDescent="0.15">
      <c r="A32" s="1"/>
      <c r="B32" s="1"/>
      <c r="D32" s="1" t="s">
        <v>65</v>
      </c>
      <c r="E32" s="1"/>
      <c r="F32" s="47" t="s">
        <v>98</v>
      </c>
      <c r="G32" s="47"/>
      <c r="H32" s="47"/>
      <c r="I32" s="47"/>
      <c r="J32" s="47"/>
      <c r="K32" s="1"/>
    </row>
    <row r="33" spans="1:11" x14ac:dyDescent="0.15">
      <c r="A33" s="1"/>
      <c r="B33" s="1"/>
      <c r="C33" s="1"/>
      <c r="D33" s="1"/>
      <c r="E33" s="1"/>
      <c r="K33" s="1"/>
    </row>
    <row r="34" spans="1:11" x14ac:dyDescent="0.15">
      <c r="A34" s="1"/>
      <c r="B34" s="1"/>
      <c r="D34" s="1" t="s">
        <v>86</v>
      </c>
      <c r="E34" s="1"/>
      <c r="F34" s="47"/>
      <c r="G34" s="47"/>
      <c r="H34" s="47"/>
      <c r="I34" s="1"/>
      <c r="J34" s="1"/>
      <c r="K34" s="1"/>
    </row>
    <row r="35" spans="1:11" x14ac:dyDescent="0.15">
      <c r="A35" s="1"/>
      <c r="B35" s="1"/>
      <c r="C35" s="1"/>
      <c r="D35" s="1"/>
      <c r="E35" s="1"/>
      <c r="K35" s="1"/>
    </row>
    <row r="36" spans="1:11" x14ac:dyDescent="0.15">
      <c r="A36" s="1"/>
      <c r="B36" s="1"/>
      <c r="D36" s="60" t="s">
        <v>92</v>
      </c>
      <c r="E36" s="51"/>
      <c r="F36" s="51"/>
      <c r="G36" s="51"/>
      <c r="H36" s="51"/>
      <c r="I36" s="51"/>
      <c r="J36" s="52"/>
      <c r="K36" s="1"/>
    </row>
    <row r="37" spans="1:11" x14ac:dyDescent="0.15">
      <c r="A37" s="1"/>
      <c r="B37" s="1"/>
      <c r="C37" s="1"/>
      <c r="D37" s="53"/>
      <c r="E37" s="54"/>
      <c r="F37" s="54"/>
      <c r="G37" s="54"/>
      <c r="H37" s="54"/>
      <c r="I37" s="54"/>
      <c r="J37" s="55"/>
    </row>
    <row r="38" spans="1:11" x14ac:dyDescent="0.15">
      <c r="A38" s="1"/>
      <c r="B38" s="1"/>
      <c r="C38" s="1"/>
      <c r="D38" s="56" t="s">
        <v>87</v>
      </c>
      <c r="G38" s="81" t="s">
        <v>99</v>
      </c>
      <c r="H38" s="61"/>
      <c r="I38" s="61"/>
      <c r="J38" s="62"/>
    </row>
    <row r="39" spans="1:11" x14ac:dyDescent="0.15">
      <c r="A39" s="1"/>
      <c r="B39" s="1"/>
      <c r="D39" s="56" t="s">
        <v>88</v>
      </c>
      <c r="G39" s="81" t="s">
        <v>100</v>
      </c>
      <c r="H39" s="63"/>
      <c r="I39" s="63"/>
      <c r="J39" s="62"/>
    </row>
    <row r="40" spans="1:11" x14ac:dyDescent="0.15">
      <c r="A40" s="1"/>
      <c r="B40" s="1"/>
      <c r="D40" s="56" t="s">
        <v>89</v>
      </c>
      <c r="G40" s="81" t="s">
        <v>101</v>
      </c>
      <c r="H40" s="63"/>
      <c r="I40" s="63"/>
      <c r="J40" s="62"/>
    </row>
    <row r="41" spans="1:11" x14ac:dyDescent="0.15">
      <c r="A41" s="1"/>
      <c r="B41" s="1"/>
      <c r="D41" s="53" t="s">
        <v>90</v>
      </c>
      <c r="E41" s="54"/>
      <c r="F41" s="54"/>
      <c r="G41" s="81" t="s">
        <v>102</v>
      </c>
      <c r="H41" s="63"/>
      <c r="I41" s="63"/>
      <c r="J41" s="62"/>
    </row>
    <row r="42" spans="1:11" x14ac:dyDescent="0.15">
      <c r="A42" s="1"/>
      <c r="B42" s="1"/>
      <c r="D42" s="53" t="s">
        <v>91</v>
      </c>
      <c r="E42" s="54"/>
      <c r="F42" s="54"/>
      <c r="G42" s="81" t="s">
        <v>103</v>
      </c>
      <c r="H42" s="63"/>
      <c r="I42" s="63"/>
      <c r="J42" s="62"/>
    </row>
    <row r="43" spans="1:11" x14ac:dyDescent="0.15">
      <c r="D43" s="57"/>
      <c r="E43" s="58"/>
      <c r="F43" s="58"/>
      <c r="G43" s="58"/>
      <c r="H43" s="58"/>
      <c r="I43" s="58"/>
      <c r="J43" s="59"/>
    </row>
  </sheetData>
  <mergeCells count="5">
    <mergeCell ref="B6:K6"/>
    <mergeCell ref="C10:D10"/>
    <mergeCell ref="C12:D12"/>
    <mergeCell ref="B15:B16"/>
    <mergeCell ref="B21:K21"/>
  </mergeCells>
  <phoneticPr fontId="21"/>
  <dataValidations disablePrompts="1" count="2">
    <dataValidation type="list" allowBlank="1" showInputMessage="1" showErrorMessage="1" sqref="B6:K6" xr:uid="{00000000-0002-0000-0200-000000000000}">
      <formula1>"入　　　札　　　書,入　　　札　　　書　　（案）"</formula1>
    </dataValidation>
    <dataValidation type="list" allowBlank="1" showInputMessage="1" showErrorMessage="1" sqref="A2" xr:uid="{00000000-0002-0000-0200-000001000000}">
      <formula1>"1,2,3,4,5,6,7,8,9,10,11,12"</formula1>
    </dataValidation>
  </dataValidations>
  <printOptions horizontalCentered="1"/>
  <pageMargins left="0.59055118110236227" right="0.39370078740157483" top="0.70866141732283472" bottom="0.98425196850393704" header="0.51181102362204722" footer="0.51181102362204722"/>
  <pageSetup paperSize="9" scale="12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H87"/>
  <sheetViews>
    <sheetView showGridLines="0" showZeros="0" view="pageBreakPreview" topLeftCell="A10" zoomScaleNormal="100" zoomScaleSheetLayoutView="100" workbookViewId="0">
      <selection activeCell="H31" sqref="H31"/>
    </sheetView>
  </sheetViews>
  <sheetFormatPr defaultRowHeight="17.25" customHeight="1" x14ac:dyDescent="0.15"/>
  <cols>
    <col min="1" max="1" width="11.125" customWidth="1"/>
    <col min="2" max="2" width="25" bestFit="1" customWidth="1"/>
    <col min="3" max="3" width="14.625" bestFit="1" customWidth="1"/>
    <col min="4" max="4" width="17.625" customWidth="1"/>
    <col min="5" max="5" width="9" style="29"/>
    <col min="6" max="6" width="4.5" bestFit="1" customWidth="1"/>
    <col min="7" max="7" width="9" style="29"/>
    <col min="8" max="8" width="10.5" style="29" customWidth="1"/>
    <col min="9" max="9" width="15.375" customWidth="1"/>
  </cols>
  <sheetData>
    <row r="1" spans="1:8" ht="17.25" customHeight="1" x14ac:dyDescent="0.15">
      <c r="A1" s="84" t="s">
        <v>105</v>
      </c>
    </row>
    <row r="9" spans="1:8" ht="14.25" x14ac:dyDescent="0.15">
      <c r="A9" s="34" t="str">
        <f>'入札書 (記載例)'!E10&amp;"   "&amp;'入札書 (記載例)'!E12</f>
        <v>第　○　号   官用自動車点検等業務（○○地域）</v>
      </c>
    </row>
    <row r="10" spans="1:8" ht="13.5" x14ac:dyDescent="0.15">
      <c r="E10" s="37" t="s">
        <v>73</v>
      </c>
      <c r="F10" s="155" t="s">
        <v>93</v>
      </c>
      <c r="G10" s="117"/>
      <c r="H10" s="117"/>
    </row>
    <row r="11" spans="1:8" ht="13.5" x14ac:dyDescent="0.15">
      <c r="E11" s="38" t="s">
        <v>64</v>
      </c>
      <c r="F11" s="155" t="s">
        <v>95</v>
      </c>
      <c r="G11" s="117"/>
      <c r="H11" s="117"/>
    </row>
    <row r="12" spans="1:8" x14ac:dyDescent="0.15">
      <c r="A12" s="35" t="s">
        <v>60</v>
      </c>
      <c r="E12" s="37" t="s">
        <v>65</v>
      </c>
      <c r="F12" s="156" t="s">
        <v>97</v>
      </c>
      <c r="G12" s="119"/>
      <c r="H12" s="119"/>
    </row>
    <row r="13" spans="1:8" ht="40.5" customHeight="1" x14ac:dyDescent="0.15">
      <c r="A13" s="124" t="s">
        <v>14</v>
      </c>
      <c r="B13" s="124"/>
      <c r="C13" s="124"/>
      <c r="D13" s="124"/>
      <c r="E13" s="27" t="s">
        <v>72</v>
      </c>
      <c r="F13" s="10" t="s">
        <v>15</v>
      </c>
      <c r="G13" s="27" t="s">
        <v>63</v>
      </c>
      <c r="H13" s="28" t="s">
        <v>62</v>
      </c>
    </row>
    <row r="14" spans="1:8" ht="24" customHeight="1" x14ac:dyDescent="0.15">
      <c r="A14" s="125" t="s">
        <v>79</v>
      </c>
      <c r="B14" s="128" t="s">
        <v>118</v>
      </c>
      <c r="C14" s="42" t="s">
        <v>47</v>
      </c>
      <c r="D14" s="15" t="s">
        <v>48</v>
      </c>
      <c r="E14" s="82">
        <v>0</v>
      </c>
      <c r="F14" s="16" t="s">
        <v>16</v>
      </c>
      <c r="G14" s="66">
        <v>0</v>
      </c>
      <c r="H14" s="67">
        <f>IF(E14=0,0,E14*G14)</f>
        <v>0</v>
      </c>
    </row>
    <row r="15" spans="1:8" ht="24" customHeight="1" x14ac:dyDescent="0.15">
      <c r="A15" s="126"/>
      <c r="B15" s="129"/>
      <c r="C15" s="131" t="s">
        <v>49</v>
      </c>
      <c r="D15" s="15" t="s">
        <v>50</v>
      </c>
      <c r="E15" s="82">
        <v>0</v>
      </c>
      <c r="F15" s="16" t="s">
        <v>16</v>
      </c>
      <c r="G15" s="66">
        <v>10000</v>
      </c>
      <c r="H15" s="67">
        <f>IF(E15=0,0,E15*G15)</f>
        <v>0</v>
      </c>
    </row>
    <row r="16" spans="1:8" ht="24" customHeight="1" x14ac:dyDescent="0.15">
      <c r="A16" s="126"/>
      <c r="B16" s="129"/>
      <c r="C16" s="132"/>
      <c r="D16" s="15" t="s">
        <v>51</v>
      </c>
      <c r="E16" s="82">
        <v>2</v>
      </c>
      <c r="F16" s="16" t="s">
        <v>16</v>
      </c>
      <c r="G16" s="66">
        <v>16400</v>
      </c>
      <c r="H16" s="67">
        <f>IF(E16=0,0,E16*G16)</f>
        <v>32800</v>
      </c>
    </row>
    <row r="17" spans="1:8" ht="24" customHeight="1" x14ac:dyDescent="0.15">
      <c r="A17" s="126"/>
      <c r="B17" s="129"/>
      <c r="C17" s="132"/>
      <c r="D17" s="15" t="s">
        <v>52</v>
      </c>
      <c r="E17" s="82">
        <v>1</v>
      </c>
      <c r="F17" s="16" t="s">
        <v>16</v>
      </c>
      <c r="G17" s="66">
        <v>22800</v>
      </c>
      <c r="H17" s="67">
        <f>IF(E17=0,0,E17*G17)</f>
        <v>22800</v>
      </c>
    </row>
    <row r="18" spans="1:8" ht="24" customHeight="1" x14ac:dyDescent="0.15">
      <c r="A18" s="126"/>
      <c r="B18" s="130"/>
      <c r="C18" s="133"/>
      <c r="D18" s="15" t="s">
        <v>53</v>
      </c>
      <c r="E18" s="82">
        <v>0</v>
      </c>
      <c r="F18" s="16" t="s">
        <v>16</v>
      </c>
      <c r="G18" s="66">
        <v>25200</v>
      </c>
      <c r="H18" s="67">
        <f t="shared" ref="H18:H43" si="0">IF(E18=0,0,E18*G18)</f>
        <v>0</v>
      </c>
    </row>
    <row r="19" spans="1:8" ht="24" customHeight="1" x14ac:dyDescent="0.15">
      <c r="A19" s="126"/>
      <c r="B19" s="128" t="s">
        <v>75</v>
      </c>
      <c r="C19" s="42" t="s">
        <v>47</v>
      </c>
      <c r="D19" s="15" t="s">
        <v>48</v>
      </c>
      <c r="E19" s="82">
        <v>0</v>
      </c>
      <c r="F19" s="16" t="s">
        <v>16</v>
      </c>
      <c r="G19" s="66">
        <v>0</v>
      </c>
      <c r="H19" s="67">
        <f>IF(E19=0,0,E19*G19)</f>
        <v>0</v>
      </c>
    </row>
    <row r="20" spans="1:8" ht="24" customHeight="1" x14ac:dyDescent="0.15">
      <c r="A20" s="126"/>
      <c r="B20" s="129"/>
      <c r="C20" s="131" t="s">
        <v>49</v>
      </c>
      <c r="D20" s="15" t="s">
        <v>50</v>
      </c>
      <c r="E20" s="82">
        <v>0</v>
      </c>
      <c r="F20" s="16" t="s">
        <v>16</v>
      </c>
      <c r="G20" s="66">
        <v>15000</v>
      </c>
      <c r="H20" s="67">
        <f>IF(E20=0,0,E20*G20)</f>
        <v>0</v>
      </c>
    </row>
    <row r="21" spans="1:8" ht="24" customHeight="1" x14ac:dyDescent="0.15">
      <c r="A21" s="126"/>
      <c r="B21" s="129"/>
      <c r="C21" s="132"/>
      <c r="D21" s="15" t="s">
        <v>51</v>
      </c>
      <c r="E21" s="82">
        <v>2</v>
      </c>
      <c r="F21" s="16" t="s">
        <v>16</v>
      </c>
      <c r="G21" s="66">
        <v>24600</v>
      </c>
      <c r="H21" s="67">
        <f>IF(E21=0,0,E21*G21)</f>
        <v>49200</v>
      </c>
    </row>
    <row r="22" spans="1:8" ht="24" customHeight="1" x14ac:dyDescent="0.15">
      <c r="A22" s="126"/>
      <c r="B22" s="129"/>
      <c r="C22" s="132"/>
      <c r="D22" s="15" t="s">
        <v>52</v>
      </c>
      <c r="E22" s="82">
        <v>1</v>
      </c>
      <c r="F22" s="16" t="s">
        <v>16</v>
      </c>
      <c r="G22" s="66">
        <v>34200</v>
      </c>
      <c r="H22" s="67">
        <f>IF(E22=0,0,E22*G22)</f>
        <v>34200</v>
      </c>
    </row>
    <row r="23" spans="1:8" ht="24" customHeight="1" x14ac:dyDescent="0.15">
      <c r="A23" s="126"/>
      <c r="B23" s="130"/>
      <c r="C23" s="133"/>
      <c r="D23" s="15" t="s">
        <v>53</v>
      </c>
      <c r="E23" s="82">
        <v>0</v>
      </c>
      <c r="F23" s="16" t="s">
        <v>16</v>
      </c>
      <c r="G23" s="66">
        <v>37800</v>
      </c>
      <c r="H23" s="67">
        <f t="shared" ref="H23" si="1">IF(E23=0,0,E23*G23)</f>
        <v>0</v>
      </c>
    </row>
    <row r="24" spans="1:8" ht="24" customHeight="1" x14ac:dyDescent="0.15">
      <c r="A24" s="126"/>
      <c r="B24" s="128" t="s">
        <v>76</v>
      </c>
      <c r="C24" s="45" t="s">
        <v>47</v>
      </c>
      <c r="D24" s="18" t="s">
        <v>48</v>
      </c>
      <c r="E24" s="82">
        <v>0</v>
      </c>
      <c r="F24" s="17" t="s">
        <v>16</v>
      </c>
      <c r="G24" s="68">
        <v>0</v>
      </c>
      <c r="H24" s="67">
        <f t="shared" si="0"/>
        <v>0</v>
      </c>
    </row>
    <row r="25" spans="1:8" ht="24" customHeight="1" x14ac:dyDescent="0.15">
      <c r="A25" s="126"/>
      <c r="B25" s="129"/>
      <c r="C25" s="140" t="s">
        <v>49</v>
      </c>
      <c r="D25" s="18" t="s">
        <v>50</v>
      </c>
      <c r="E25" s="82">
        <v>0</v>
      </c>
      <c r="F25" s="17" t="s">
        <v>16</v>
      </c>
      <c r="G25" s="68">
        <v>20000</v>
      </c>
      <c r="H25" s="67">
        <f t="shared" ref="H25:H30" si="2">IF(E25=0,0,E25*G25)</f>
        <v>0</v>
      </c>
    </row>
    <row r="26" spans="1:8" ht="24" customHeight="1" x14ac:dyDescent="0.15">
      <c r="A26" s="126"/>
      <c r="B26" s="129"/>
      <c r="C26" s="141"/>
      <c r="D26" s="18" t="s">
        <v>51</v>
      </c>
      <c r="E26" s="82">
        <v>4</v>
      </c>
      <c r="F26" s="17" t="s">
        <v>16</v>
      </c>
      <c r="G26" s="68">
        <v>32800</v>
      </c>
      <c r="H26" s="67">
        <f t="shared" si="2"/>
        <v>131200</v>
      </c>
    </row>
    <row r="27" spans="1:8" ht="24" customHeight="1" x14ac:dyDescent="0.15">
      <c r="A27" s="126"/>
      <c r="B27" s="129"/>
      <c r="C27" s="141"/>
      <c r="D27" s="18" t="s">
        <v>52</v>
      </c>
      <c r="E27" s="82">
        <v>1</v>
      </c>
      <c r="F27" s="17" t="s">
        <v>16</v>
      </c>
      <c r="G27" s="68">
        <v>45600</v>
      </c>
      <c r="H27" s="67">
        <f t="shared" si="2"/>
        <v>45600</v>
      </c>
    </row>
    <row r="28" spans="1:8" ht="24" customHeight="1" x14ac:dyDescent="0.15">
      <c r="A28" s="126"/>
      <c r="B28" s="130"/>
      <c r="C28" s="142"/>
      <c r="D28" s="18" t="s">
        <v>53</v>
      </c>
      <c r="E28" s="82">
        <v>0</v>
      </c>
      <c r="F28" s="17" t="s">
        <v>16</v>
      </c>
      <c r="G28" s="68">
        <v>50400</v>
      </c>
      <c r="H28" s="67">
        <f t="shared" si="2"/>
        <v>0</v>
      </c>
    </row>
    <row r="29" spans="1:8" ht="24" customHeight="1" x14ac:dyDescent="0.15">
      <c r="A29" s="126"/>
      <c r="B29" s="128" t="s">
        <v>77</v>
      </c>
      <c r="C29" s="46" t="s">
        <v>47</v>
      </c>
      <c r="D29" s="20" t="s">
        <v>48</v>
      </c>
      <c r="E29" s="82">
        <v>0</v>
      </c>
      <c r="F29" s="19" t="s">
        <v>16</v>
      </c>
      <c r="G29" s="69">
        <v>0</v>
      </c>
      <c r="H29" s="67">
        <f t="shared" si="2"/>
        <v>0</v>
      </c>
    </row>
    <row r="30" spans="1:8" ht="24" customHeight="1" x14ac:dyDescent="0.15">
      <c r="A30" s="126"/>
      <c r="B30" s="129"/>
      <c r="C30" s="149" t="s">
        <v>49</v>
      </c>
      <c r="D30" s="20" t="s">
        <v>50</v>
      </c>
      <c r="E30" s="82">
        <v>0</v>
      </c>
      <c r="F30" s="19" t="s">
        <v>16</v>
      </c>
      <c r="G30" s="69">
        <v>25000</v>
      </c>
      <c r="H30" s="67">
        <f t="shared" si="2"/>
        <v>0</v>
      </c>
    </row>
    <row r="31" spans="1:8" ht="24" customHeight="1" x14ac:dyDescent="0.15">
      <c r="A31" s="126"/>
      <c r="B31" s="129"/>
      <c r="C31" s="150"/>
      <c r="D31" s="20" t="s">
        <v>51</v>
      </c>
      <c r="E31" s="82">
        <v>0</v>
      </c>
      <c r="F31" s="19" t="s">
        <v>16</v>
      </c>
      <c r="G31" s="69">
        <v>41000</v>
      </c>
      <c r="H31" s="67">
        <f t="shared" si="0"/>
        <v>0</v>
      </c>
    </row>
    <row r="32" spans="1:8" ht="24" customHeight="1" x14ac:dyDescent="0.15">
      <c r="A32" s="126"/>
      <c r="B32" s="129"/>
      <c r="C32" s="150"/>
      <c r="D32" s="20" t="s">
        <v>52</v>
      </c>
      <c r="E32" s="82">
        <v>0</v>
      </c>
      <c r="F32" s="19" t="s">
        <v>16</v>
      </c>
      <c r="G32" s="69">
        <v>57000</v>
      </c>
      <c r="H32" s="67">
        <f t="shared" si="0"/>
        <v>0</v>
      </c>
    </row>
    <row r="33" spans="1:8" ht="24" customHeight="1" x14ac:dyDescent="0.15">
      <c r="A33" s="126"/>
      <c r="B33" s="130"/>
      <c r="C33" s="151"/>
      <c r="D33" s="20" t="s">
        <v>53</v>
      </c>
      <c r="E33" s="82">
        <v>0</v>
      </c>
      <c r="F33" s="19" t="s">
        <v>16</v>
      </c>
      <c r="G33" s="69">
        <v>63000</v>
      </c>
      <c r="H33" s="67">
        <f t="shared" si="0"/>
        <v>0</v>
      </c>
    </row>
    <row r="34" spans="1:8" ht="24" customHeight="1" x14ac:dyDescent="0.15">
      <c r="A34" s="126"/>
      <c r="B34" s="128" t="s">
        <v>74</v>
      </c>
      <c r="C34" s="43" t="s">
        <v>54</v>
      </c>
      <c r="D34" s="20" t="s">
        <v>48</v>
      </c>
      <c r="E34" s="82">
        <v>0</v>
      </c>
      <c r="F34" s="21" t="s">
        <v>16</v>
      </c>
      <c r="G34" s="70">
        <v>0</v>
      </c>
      <c r="H34" s="67">
        <f t="shared" si="0"/>
        <v>0</v>
      </c>
    </row>
    <row r="35" spans="1:8" ht="24" customHeight="1" x14ac:dyDescent="0.15">
      <c r="A35" s="126"/>
      <c r="B35" s="129"/>
      <c r="C35" s="134" t="s">
        <v>49</v>
      </c>
      <c r="D35" s="23" t="s">
        <v>50</v>
      </c>
      <c r="E35" s="82">
        <v>1</v>
      </c>
      <c r="F35" s="22" t="s">
        <v>16</v>
      </c>
      <c r="G35" s="71">
        <v>7500</v>
      </c>
      <c r="H35" s="67">
        <f t="shared" si="0"/>
        <v>7500</v>
      </c>
    </row>
    <row r="36" spans="1:8" ht="24" customHeight="1" x14ac:dyDescent="0.15">
      <c r="A36" s="126"/>
      <c r="B36" s="129"/>
      <c r="C36" s="135"/>
      <c r="D36" s="23" t="s">
        <v>51</v>
      </c>
      <c r="E36" s="82">
        <v>1</v>
      </c>
      <c r="F36" s="22" t="s">
        <v>16</v>
      </c>
      <c r="G36" s="71">
        <v>12300</v>
      </c>
      <c r="H36" s="67">
        <f t="shared" si="0"/>
        <v>12300</v>
      </c>
    </row>
    <row r="37" spans="1:8" ht="24" customHeight="1" x14ac:dyDescent="0.15">
      <c r="A37" s="126"/>
      <c r="B37" s="129"/>
      <c r="C37" s="135"/>
      <c r="D37" s="23" t="s">
        <v>52</v>
      </c>
      <c r="E37" s="82">
        <v>0</v>
      </c>
      <c r="F37" s="22" t="s">
        <v>16</v>
      </c>
      <c r="G37" s="71">
        <v>17100</v>
      </c>
      <c r="H37" s="67">
        <f t="shared" si="0"/>
        <v>0</v>
      </c>
    </row>
    <row r="38" spans="1:8" ht="24" customHeight="1" x14ac:dyDescent="0.15">
      <c r="A38" s="126"/>
      <c r="B38" s="130"/>
      <c r="C38" s="136"/>
      <c r="D38" s="23" t="s">
        <v>53</v>
      </c>
      <c r="E38" s="82">
        <v>0</v>
      </c>
      <c r="F38" s="22" t="s">
        <v>16</v>
      </c>
      <c r="G38" s="71">
        <v>18900</v>
      </c>
      <c r="H38" s="67">
        <f t="shared" si="0"/>
        <v>0</v>
      </c>
    </row>
    <row r="39" spans="1:8" ht="24" customHeight="1" x14ac:dyDescent="0.15">
      <c r="A39" s="126"/>
      <c r="B39" s="128" t="s">
        <v>18</v>
      </c>
      <c r="C39" s="44" t="s">
        <v>47</v>
      </c>
      <c r="D39" s="25" t="s">
        <v>48</v>
      </c>
      <c r="E39" s="82">
        <v>0</v>
      </c>
      <c r="F39" s="24" t="s">
        <v>16</v>
      </c>
      <c r="G39" s="72">
        <v>0</v>
      </c>
      <c r="H39" s="67">
        <f t="shared" si="0"/>
        <v>0</v>
      </c>
    </row>
    <row r="40" spans="1:8" ht="24" customHeight="1" x14ac:dyDescent="0.15">
      <c r="A40" s="126"/>
      <c r="B40" s="129"/>
      <c r="C40" s="137" t="s">
        <v>49</v>
      </c>
      <c r="D40" s="25" t="s">
        <v>50</v>
      </c>
      <c r="E40" s="82">
        <v>0</v>
      </c>
      <c r="F40" s="24" t="s">
        <v>16</v>
      </c>
      <c r="G40" s="72">
        <v>5000</v>
      </c>
      <c r="H40" s="67">
        <f t="shared" si="0"/>
        <v>0</v>
      </c>
    </row>
    <row r="41" spans="1:8" ht="24" customHeight="1" x14ac:dyDescent="0.15">
      <c r="A41" s="126"/>
      <c r="B41" s="129"/>
      <c r="C41" s="138"/>
      <c r="D41" s="25" t="s">
        <v>51</v>
      </c>
      <c r="E41" s="82">
        <v>1</v>
      </c>
      <c r="F41" s="24" t="s">
        <v>16</v>
      </c>
      <c r="G41" s="72">
        <v>6600</v>
      </c>
      <c r="H41" s="67">
        <f t="shared" si="0"/>
        <v>6600</v>
      </c>
    </row>
    <row r="42" spans="1:8" ht="24" customHeight="1" x14ac:dyDescent="0.15">
      <c r="A42" s="126"/>
      <c r="B42" s="129"/>
      <c r="C42" s="138"/>
      <c r="D42" s="25" t="s">
        <v>52</v>
      </c>
      <c r="E42" s="82">
        <v>0</v>
      </c>
      <c r="F42" s="24" t="s">
        <v>16</v>
      </c>
      <c r="G42" s="72">
        <v>8200</v>
      </c>
      <c r="H42" s="67">
        <f t="shared" si="0"/>
        <v>0</v>
      </c>
    </row>
    <row r="43" spans="1:8" ht="24" customHeight="1" x14ac:dyDescent="0.15">
      <c r="A43" s="127"/>
      <c r="B43" s="130"/>
      <c r="C43" s="139"/>
      <c r="D43" s="25" t="s">
        <v>53</v>
      </c>
      <c r="E43" s="82">
        <v>0</v>
      </c>
      <c r="F43" s="24" t="s">
        <v>16</v>
      </c>
      <c r="G43" s="72">
        <v>8800</v>
      </c>
      <c r="H43" s="67">
        <f t="shared" si="0"/>
        <v>0</v>
      </c>
    </row>
    <row r="44" spans="1:8" ht="24" customHeight="1" x14ac:dyDescent="0.15">
      <c r="A44" s="125" t="s">
        <v>80</v>
      </c>
      <c r="B44" s="143" t="s">
        <v>19</v>
      </c>
      <c r="C44" s="144"/>
      <c r="D44" s="145"/>
      <c r="E44" s="65">
        <f>SUM(E14:E33)</f>
        <v>11</v>
      </c>
      <c r="F44" s="13" t="s">
        <v>16</v>
      </c>
      <c r="G44" s="73">
        <v>17650</v>
      </c>
      <c r="H44" s="67">
        <f>IF(E44=0,0,E44*G44)</f>
        <v>194150</v>
      </c>
    </row>
    <row r="45" spans="1:8" ht="24" customHeight="1" x14ac:dyDescent="0.15">
      <c r="A45" s="126"/>
      <c r="B45" s="143" t="s">
        <v>20</v>
      </c>
      <c r="C45" s="144"/>
      <c r="D45" s="145"/>
      <c r="E45" s="65">
        <f>SUM(E34:E38)</f>
        <v>2</v>
      </c>
      <c r="F45" s="13" t="s">
        <v>16</v>
      </c>
      <c r="G45" s="73">
        <v>12850</v>
      </c>
      <c r="H45" s="67">
        <f>IF(E45=0,0,E45*G45)</f>
        <v>25700</v>
      </c>
    </row>
    <row r="46" spans="1:8" ht="24" customHeight="1" x14ac:dyDescent="0.15">
      <c r="A46" s="127"/>
      <c r="B46" s="143" t="s">
        <v>21</v>
      </c>
      <c r="C46" s="144"/>
      <c r="D46" s="145"/>
      <c r="E46" s="65">
        <f>SUM(E39:E43)</f>
        <v>1</v>
      </c>
      <c r="F46" s="13" t="s">
        <v>16</v>
      </c>
      <c r="G46" s="73">
        <v>17540</v>
      </c>
      <c r="H46" s="67">
        <f>IF(E46=0,0,E46*G46)</f>
        <v>17540</v>
      </c>
    </row>
    <row r="47" spans="1:8" ht="24" customHeight="1" x14ac:dyDescent="0.15">
      <c r="A47" s="99" t="s">
        <v>26</v>
      </c>
      <c r="B47" s="100"/>
      <c r="C47" s="100"/>
      <c r="D47" s="100"/>
      <c r="E47" s="100"/>
      <c r="F47" s="100"/>
      <c r="G47" s="120"/>
      <c r="H47" s="79">
        <f>SUM(H14:H46)</f>
        <v>579590</v>
      </c>
    </row>
    <row r="48" spans="1:8" ht="20.100000000000001" customHeight="1" x14ac:dyDescent="0.15">
      <c r="A48" s="31"/>
      <c r="B48" s="31"/>
      <c r="C48" s="31"/>
      <c r="D48" s="31"/>
      <c r="E48" s="31"/>
      <c r="F48" s="31"/>
      <c r="G48" s="31"/>
      <c r="H48" s="85" t="s">
        <v>110</v>
      </c>
    </row>
    <row r="49" spans="1:8" ht="4.5" customHeight="1" x14ac:dyDescent="0.15">
      <c r="A49" s="39"/>
      <c r="B49" s="39"/>
      <c r="C49" s="39"/>
      <c r="D49" s="39"/>
      <c r="E49" s="39"/>
      <c r="F49" s="39"/>
      <c r="G49" s="39"/>
      <c r="H49" s="40"/>
    </row>
    <row r="50" spans="1:8" ht="24" customHeight="1" x14ac:dyDescent="0.15">
      <c r="A50" s="146" t="s">
        <v>55</v>
      </c>
      <c r="B50" s="157" t="s">
        <v>27</v>
      </c>
      <c r="C50" s="158"/>
      <c r="D50" s="30" t="s">
        <v>28</v>
      </c>
      <c r="E50" s="74">
        <f>E44</f>
        <v>11</v>
      </c>
      <c r="F50" s="13" t="s">
        <v>17</v>
      </c>
      <c r="G50" s="77">
        <v>10000</v>
      </c>
      <c r="H50" s="67">
        <f t="shared" ref="H50:H78" si="3">E50*G50</f>
        <v>110000</v>
      </c>
    </row>
    <row r="51" spans="1:8" ht="24" customHeight="1" x14ac:dyDescent="0.15">
      <c r="A51" s="153"/>
      <c r="B51" s="159"/>
      <c r="C51" s="160"/>
      <c r="D51" s="30" t="s">
        <v>13</v>
      </c>
      <c r="E51" s="74">
        <f>E45</f>
        <v>2</v>
      </c>
      <c r="F51" s="13" t="s">
        <v>17</v>
      </c>
      <c r="G51" s="77">
        <v>13000</v>
      </c>
      <c r="H51" s="67">
        <f t="shared" si="3"/>
        <v>26000</v>
      </c>
    </row>
    <row r="52" spans="1:8" ht="24" customHeight="1" x14ac:dyDescent="0.15">
      <c r="A52" s="154"/>
      <c r="B52" s="159"/>
      <c r="C52" s="160"/>
      <c r="D52" s="30" t="s">
        <v>12</v>
      </c>
      <c r="E52" s="75">
        <f>E46</f>
        <v>1</v>
      </c>
      <c r="F52" s="13" t="s">
        <v>17</v>
      </c>
      <c r="G52" s="77">
        <v>10000</v>
      </c>
      <c r="H52" s="67">
        <f t="shared" si="3"/>
        <v>10000</v>
      </c>
    </row>
    <row r="53" spans="1:8" ht="24" customHeight="1" x14ac:dyDescent="0.15">
      <c r="A53" s="146" t="s">
        <v>56</v>
      </c>
      <c r="B53" s="93" t="s">
        <v>29</v>
      </c>
      <c r="C53" s="94"/>
      <c r="D53" s="30" t="s">
        <v>28</v>
      </c>
      <c r="E53" s="74">
        <v>14</v>
      </c>
      <c r="F53" s="13" t="s">
        <v>17</v>
      </c>
      <c r="G53" s="77">
        <v>5000</v>
      </c>
      <c r="H53" s="67">
        <f t="shared" si="3"/>
        <v>70000</v>
      </c>
    </row>
    <row r="54" spans="1:8" ht="24" customHeight="1" x14ac:dyDescent="0.15">
      <c r="A54" s="153"/>
      <c r="B54" s="95"/>
      <c r="C54" s="96"/>
      <c r="D54" s="30" t="s">
        <v>13</v>
      </c>
      <c r="E54" s="74">
        <v>0</v>
      </c>
      <c r="F54" s="13" t="s">
        <v>17</v>
      </c>
      <c r="G54" s="77">
        <v>5000</v>
      </c>
      <c r="H54" s="67">
        <f t="shared" si="3"/>
        <v>0</v>
      </c>
    </row>
    <row r="55" spans="1:8" ht="24" customHeight="1" x14ac:dyDescent="0.15">
      <c r="A55" s="153"/>
      <c r="B55" s="97"/>
      <c r="C55" s="98"/>
      <c r="D55" s="30" t="s">
        <v>12</v>
      </c>
      <c r="E55" s="74">
        <v>6</v>
      </c>
      <c r="F55" s="13" t="s">
        <v>17</v>
      </c>
      <c r="G55" s="77">
        <v>5000</v>
      </c>
      <c r="H55" s="67">
        <f t="shared" si="3"/>
        <v>30000</v>
      </c>
    </row>
    <row r="56" spans="1:8" ht="24" customHeight="1" x14ac:dyDescent="0.15">
      <c r="A56" s="154"/>
      <c r="B56" s="32" t="s">
        <v>57</v>
      </c>
      <c r="C56" s="14"/>
      <c r="D56" s="30" t="s">
        <v>13</v>
      </c>
      <c r="E56" s="74">
        <v>2</v>
      </c>
      <c r="F56" s="13" t="s">
        <v>17</v>
      </c>
      <c r="G56" s="77">
        <v>5000</v>
      </c>
      <c r="H56" s="67">
        <f t="shared" si="3"/>
        <v>10000</v>
      </c>
    </row>
    <row r="57" spans="1:8" ht="24" customHeight="1" x14ac:dyDescent="0.15">
      <c r="A57" s="152" t="s">
        <v>30</v>
      </c>
      <c r="B57" s="93" t="s">
        <v>31</v>
      </c>
      <c r="C57" s="94"/>
      <c r="D57" s="30" t="s">
        <v>28</v>
      </c>
      <c r="E57" s="74">
        <v>21</v>
      </c>
      <c r="F57" s="13" t="s">
        <v>17</v>
      </c>
      <c r="G57" s="77">
        <v>5000</v>
      </c>
      <c r="H57" s="67">
        <f t="shared" si="3"/>
        <v>105000</v>
      </c>
    </row>
    <row r="58" spans="1:8" ht="24" customHeight="1" x14ac:dyDescent="0.15">
      <c r="A58" s="127"/>
      <c r="B58" s="97"/>
      <c r="C58" s="98"/>
      <c r="D58" s="30" t="s">
        <v>12</v>
      </c>
      <c r="E58" s="74">
        <v>7</v>
      </c>
      <c r="F58" s="13" t="s">
        <v>17</v>
      </c>
      <c r="G58" s="77">
        <v>5000</v>
      </c>
      <c r="H58" s="67">
        <f t="shared" si="3"/>
        <v>35000</v>
      </c>
    </row>
    <row r="59" spans="1:8" ht="24" customHeight="1" x14ac:dyDescent="0.15">
      <c r="A59" s="101" t="s">
        <v>58</v>
      </c>
      <c r="B59" s="104" t="s">
        <v>66</v>
      </c>
      <c r="C59" s="105"/>
      <c r="D59" s="11" t="s">
        <v>67</v>
      </c>
      <c r="E59" s="74">
        <v>1</v>
      </c>
      <c r="F59" s="13" t="s">
        <v>17</v>
      </c>
      <c r="G59" s="77">
        <v>5000</v>
      </c>
      <c r="H59" s="67">
        <f t="shared" si="3"/>
        <v>5000</v>
      </c>
    </row>
    <row r="60" spans="1:8" ht="24" customHeight="1" x14ac:dyDescent="0.15">
      <c r="A60" s="102"/>
      <c r="B60" s="106"/>
      <c r="C60" s="107"/>
      <c r="D60" s="11" t="s">
        <v>68</v>
      </c>
      <c r="E60" s="74">
        <v>16</v>
      </c>
      <c r="F60" s="13" t="s">
        <v>17</v>
      </c>
      <c r="G60" s="77">
        <v>5500</v>
      </c>
      <c r="H60" s="67">
        <f t="shared" si="3"/>
        <v>88000</v>
      </c>
    </row>
    <row r="61" spans="1:8" ht="24" customHeight="1" x14ac:dyDescent="0.15">
      <c r="A61" s="102"/>
      <c r="B61" s="106"/>
      <c r="C61" s="107"/>
      <c r="D61" s="11" t="s">
        <v>69</v>
      </c>
      <c r="E61" s="74">
        <v>5</v>
      </c>
      <c r="F61" s="13" t="s">
        <v>17</v>
      </c>
      <c r="G61" s="77">
        <v>6000</v>
      </c>
      <c r="H61" s="67">
        <f t="shared" si="3"/>
        <v>30000</v>
      </c>
    </row>
    <row r="62" spans="1:8" ht="24" customHeight="1" x14ac:dyDescent="0.15">
      <c r="A62" s="102"/>
      <c r="B62" s="106"/>
      <c r="C62" s="107"/>
      <c r="D62" s="11" t="s">
        <v>70</v>
      </c>
      <c r="E62" s="74">
        <v>0</v>
      </c>
      <c r="F62" s="13" t="s">
        <v>17</v>
      </c>
      <c r="G62" s="77">
        <v>6500</v>
      </c>
      <c r="H62" s="67">
        <f t="shared" si="3"/>
        <v>0</v>
      </c>
    </row>
    <row r="63" spans="1:8" ht="24" customHeight="1" x14ac:dyDescent="0.15">
      <c r="A63" s="102"/>
      <c r="B63" s="108"/>
      <c r="C63" s="109"/>
      <c r="D63" s="11" t="s">
        <v>12</v>
      </c>
      <c r="E63" s="74">
        <v>9</v>
      </c>
      <c r="F63" s="13" t="s">
        <v>17</v>
      </c>
      <c r="G63" s="77">
        <v>4500</v>
      </c>
      <c r="H63" s="67">
        <f t="shared" si="3"/>
        <v>40500</v>
      </c>
    </row>
    <row r="64" spans="1:8" ht="24" customHeight="1" x14ac:dyDescent="0.15">
      <c r="A64" s="102"/>
      <c r="B64" s="110" t="s">
        <v>81</v>
      </c>
      <c r="C64" s="111"/>
      <c r="D64" s="12" t="s">
        <v>67</v>
      </c>
      <c r="E64" s="74">
        <f>$E$59</f>
        <v>1</v>
      </c>
      <c r="F64" s="13" t="s">
        <v>17</v>
      </c>
      <c r="G64" s="77">
        <v>5000</v>
      </c>
      <c r="H64" s="67">
        <f t="shared" si="3"/>
        <v>5000</v>
      </c>
    </row>
    <row r="65" spans="1:8" ht="24" customHeight="1" x14ac:dyDescent="0.15">
      <c r="A65" s="102"/>
      <c r="B65" s="112"/>
      <c r="C65" s="113"/>
      <c r="D65" s="12" t="s">
        <v>68</v>
      </c>
      <c r="E65" s="74">
        <f>$E$60</f>
        <v>16</v>
      </c>
      <c r="F65" s="13" t="s">
        <v>17</v>
      </c>
      <c r="G65" s="77">
        <v>5500</v>
      </c>
      <c r="H65" s="67">
        <f t="shared" si="3"/>
        <v>88000</v>
      </c>
    </row>
    <row r="66" spans="1:8" ht="24" customHeight="1" x14ac:dyDescent="0.15">
      <c r="A66" s="102"/>
      <c r="B66" s="112"/>
      <c r="C66" s="113"/>
      <c r="D66" s="12" t="s">
        <v>69</v>
      </c>
      <c r="E66" s="74">
        <f>$E$61</f>
        <v>5</v>
      </c>
      <c r="F66" s="13" t="s">
        <v>17</v>
      </c>
      <c r="G66" s="77">
        <v>6000</v>
      </c>
      <c r="H66" s="67">
        <f t="shared" si="3"/>
        <v>30000</v>
      </c>
    </row>
    <row r="67" spans="1:8" ht="24" customHeight="1" x14ac:dyDescent="0.15">
      <c r="A67" s="102"/>
      <c r="B67" s="112"/>
      <c r="C67" s="113"/>
      <c r="D67" s="12" t="s">
        <v>70</v>
      </c>
      <c r="E67" s="74">
        <f>$E$62</f>
        <v>0</v>
      </c>
      <c r="F67" s="13" t="s">
        <v>17</v>
      </c>
      <c r="G67" s="77">
        <v>6500</v>
      </c>
      <c r="H67" s="67">
        <f t="shared" si="3"/>
        <v>0</v>
      </c>
    </row>
    <row r="68" spans="1:8" ht="24" customHeight="1" x14ac:dyDescent="0.15">
      <c r="A68" s="103"/>
      <c r="B68" s="114"/>
      <c r="C68" s="115"/>
      <c r="D68" s="12" t="s">
        <v>12</v>
      </c>
      <c r="E68" s="74">
        <f>$E$63</f>
        <v>9</v>
      </c>
      <c r="F68" s="13" t="s">
        <v>17</v>
      </c>
      <c r="G68" s="77">
        <v>4500</v>
      </c>
      <c r="H68" s="67">
        <f t="shared" si="3"/>
        <v>40500</v>
      </c>
    </row>
    <row r="69" spans="1:8" ht="24" customHeight="1" x14ac:dyDescent="0.15">
      <c r="A69" s="146" t="s">
        <v>32</v>
      </c>
      <c r="B69" s="104" t="s">
        <v>66</v>
      </c>
      <c r="C69" s="105"/>
      <c r="D69" s="11" t="s">
        <v>67</v>
      </c>
      <c r="E69" s="74">
        <v>1</v>
      </c>
      <c r="F69" s="13" t="s">
        <v>17</v>
      </c>
      <c r="G69" s="77">
        <v>5000</v>
      </c>
      <c r="H69" s="67">
        <f t="shared" si="3"/>
        <v>5000</v>
      </c>
    </row>
    <row r="70" spans="1:8" ht="24" customHeight="1" x14ac:dyDescent="0.15">
      <c r="A70" s="147"/>
      <c r="B70" s="106"/>
      <c r="C70" s="107"/>
      <c r="D70" s="11" t="s">
        <v>68</v>
      </c>
      <c r="E70" s="74">
        <v>16</v>
      </c>
      <c r="F70" s="13" t="s">
        <v>17</v>
      </c>
      <c r="G70" s="77">
        <v>5500</v>
      </c>
      <c r="H70" s="67">
        <f t="shared" si="3"/>
        <v>88000</v>
      </c>
    </row>
    <row r="71" spans="1:8" ht="24" customHeight="1" x14ac:dyDescent="0.15">
      <c r="A71" s="147"/>
      <c r="B71" s="106"/>
      <c r="C71" s="107"/>
      <c r="D71" s="11" t="s">
        <v>69</v>
      </c>
      <c r="E71" s="74">
        <v>4</v>
      </c>
      <c r="F71" s="13" t="s">
        <v>17</v>
      </c>
      <c r="G71" s="77">
        <v>6000</v>
      </c>
      <c r="H71" s="67">
        <f t="shared" si="3"/>
        <v>24000</v>
      </c>
    </row>
    <row r="72" spans="1:8" ht="24" customHeight="1" x14ac:dyDescent="0.15">
      <c r="A72" s="147"/>
      <c r="B72" s="106"/>
      <c r="C72" s="107"/>
      <c r="D72" s="11" t="s">
        <v>70</v>
      </c>
      <c r="E72" s="74">
        <v>0</v>
      </c>
      <c r="F72" s="13" t="s">
        <v>17</v>
      </c>
      <c r="G72" s="77">
        <v>6500</v>
      </c>
      <c r="H72" s="67">
        <f t="shared" si="3"/>
        <v>0</v>
      </c>
    </row>
    <row r="73" spans="1:8" ht="24" customHeight="1" x14ac:dyDescent="0.15">
      <c r="A73" s="147"/>
      <c r="B73" s="108"/>
      <c r="C73" s="109"/>
      <c r="D73" s="11" t="s">
        <v>12</v>
      </c>
      <c r="E73" s="74">
        <v>9</v>
      </c>
      <c r="F73" s="13" t="s">
        <v>17</v>
      </c>
      <c r="G73" s="77">
        <v>4500</v>
      </c>
      <c r="H73" s="67">
        <f t="shared" si="3"/>
        <v>40500</v>
      </c>
    </row>
    <row r="74" spans="1:8" ht="24" customHeight="1" x14ac:dyDescent="0.15">
      <c r="A74" s="147"/>
      <c r="B74" s="110" t="s">
        <v>81</v>
      </c>
      <c r="C74" s="111"/>
      <c r="D74" s="12" t="s">
        <v>67</v>
      </c>
      <c r="E74" s="74">
        <f>$E$69</f>
        <v>1</v>
      </c>
      <c r="F74" s="13" t="s">
        <v>17</v>
      </c>
      <c r="G74" s="77">
        <v>5000</v>
      </c>
      <c r="H74" s="67">
        <f t="shared" si="3"/>
        <v>5000</v>
      </c>
    </row>
    <row r="75" spans="1:8" ht="24" customHeight="1" x14ac:dyDescent="0.15">
      <c r="A75" s="147"/>
      <c r="B75" s="112"/>
      <c r="C75" s="113"/>
      <c r="D75" s="12" t="s">
        <v>68</v>
      </c>
      <c r="E75" s="74">
        <f>$E$70</f>
        <v>16</v>
      </c>
      <c r="F75" s="13" t="s">
        <v>17</v>
      </c>
      <c r="G75" s="77">
        <v>5500</v>
      </c>
      <c r="H75" s="67">
        <f t="shared" si="3"/>
        <v>88000</v>
      </c>
    </row>
    <row r="76" spans="1:8" ht="24" customHeight="1" x14ac:dyDescent="0.15">
      <c r="A76" s="147"/>
      <c r="B76" s="112"/>
      <c r="C76" s="113"/>
      <c r="D76" s="12" t="s">
        <v>69</v>
      </c>
      <c r="E76" s="74">
        <f>$E$71</f>
        <v>4</v>
      </c>
      <c r="F76" s="13" t="s">
        <v>17</v>
      </c>
      <c r="G76" s="77">
        <v>6000</v>
      </c>
      <c r="H76" s="67">
        <f t="shared" si="3"/>
        <v>24000</v>
      </c>
    </row>
    <row r="77" spans="1:8" ht="24" customHeight="1" x14ac:dyDescent="0.15">
      <c r="A77" s="147"/>
      <c r="B77" s="112"/>
      <c r="C77" s="113"/>
      <c r="D77" s="12" t="s">
        <v>70</v>
      </c>
      <c r="E77" s="74">
        <f>$E$72</f>
        <v>0</v>
      </c>
      <c r="F77" s="13" t="s">
        <v>17</v>
      </c>
      <c r="G77" s="77">
        <v>6500</v>
      </c>
      <c r="H77" s="67">
        <f t="shared" si="3"/>
        <v>0</v>
      </c>
    </row>
    <row r="78" spans="1:8" ht="24" customHeight="1" x14ac:dyDescent="0.15">
      <c r="A78" s="148"/>
      <c r="B78" s="114"/>
      <c r="C78" s="115"/>
      <c r="D78" s="12" t="s">
        <v>12</v>
      </c>
      <c r="E78" s="74">
        <f>$E$73</f>
        <v>9</v>
      </c>
      <c r="F78" s="13" t="s">
        <v>17</v>
      </c>
      <c r="G78" s="77">
        <v>4500</v>
      </c>
      <c r="H78" s="67">
        <f t="shared" si="3"/>
        <v>40500</v>
      </c>
    </row>
    <row r="79" spans="1:8" ht="24" customHeight="1" x14ac:dyDescent="0.15">
      <c r="A79" s="99" t="s">
        <v>33</v>
      </c>
      <c r="B79" s="100"/>
      <c r="C79" s="100"/>
      <c r="D79" s="100"/>
      <c r="E79" s="26"/>
      <c r="F79" s="33"/>
      <c r="G79" s="78"/>
      <c r="H79" s="67">
        <f>SUM(H50:H78)</f>
        <v>1038000</v>
      </c>
    </row>
    <row r="80" spans="1:8" ht="24" customHeight="1" x14ac:dyDescent="0.15">
      <c r="A80" s="99" t="s">
        <v>82</v>
      </c>
      <c r="B80" s="100"/>
      <c r="C80" s="100"/>
      <c r="D80" s="100"/>
      <c r="E80" s="26"/>
      <c r="F80" s="33"/>
      <c r="G80" s="78"/>
      <c r="H80" s="67">
        <f>ROUNDDOWN(H79*0.1,0)</f>
        <v>103800</v>
      </c>
    </row>
    <row r="81" spans="1:8" ht="24" customHeight="1" x14ac:dyDescent="0.15">
      <c r="A81" s="99" t="s">
        <v>59</v>
      </c>
      <c r="B81" s="100"/>
      <c r="C81" s="100"/>
      <c r="D81" s="100"/>
      <c r="E81" s="26"/>
      <c r="F81" s="33"/>
      <c r="G81" s="78"/>
      <c r="H81" s="67">
        <f>SUM(H47,H79:H80)</f>
        <v>1721390</v>
      </c>
    </row>
    <row r="82" spans="1:8" ht="3.75" customHeight="1" x14ac:dyDescent="0.15"/>
    <row r="83" spans="1:8" ht="24" customHeight="1" x14ac:dyDescent="0.15">
      <c r="A83" s="99" t="s">
        <v>61</v>
      </c>
      <c r="B83" s="100"/>
      <c r="C83" s="100"/>
      <c r="D83" s="100"/>
      <c r="E83" s="26"/>
      <c r="F83" s="33"/>
      <c r="G83" s="26"/>
      <c r="H83" s="79">
        <f>SUM(H47,H79)</f>
        <v>1617590</v>
      </c>
    </row>
    <row r="84" spans="1:8" ht="5.25" customHeight="1" x14ac:dyDescent="0.15">
      <c r="C84" s="31"/>
    </row>
    <row r="85" spans="1:8" ht="17.25" customHeight="1" x14ac:dyDescent="0.15">
      <c r="H85" s="50" t="s">
        <v>78</v>
      </c>
    </row>
    <row r="87" spans="1:8" ht="17.25" customHeight="1" x14ac:dyDescent="0.15">
      <c r="E87"/>
    </row>
  </sheetData>
  <sheetProtection formatCells="0"/>
  <mergeCells count="38">
    <mergeCell ref="A79:D79"/>
    <mergeCell ref="A80:D80"/>
    <mergeCell ref="A81:D81"/>
    <mergeCell ref="A83:D83"/>
    <mergeCell ref="F10:H10"/>
    <mergeCell ref="F11:H11"/>
    <mergeCell ref="F12:H12"/>
    <mergeCell ref="A59:A68"/>
    <mergeCell ref="B59:C63"/>
    <mergeCell ref="B64:C68"/>
    <mergeCell ref="A69:A78"/>
    <mergeCell ref="B69:C73"/>
    <mergeCell ref="B74:C78"/>
    <mergeCell ref="A47:G47"/>
    <mergeCell ref="A50:A52"/>
    <mergeCell ref="B50:C52"/>
    <mergeCell ref="A53:A56"/>
    <mergeCell ref="B53:C55"/>
    <mergeCell ref="A57:A58"/>
    <mergeCell ref="B57:C58"/>
    <mergeCell ref="B39:B43"/>
    <mergeCell ref="C40:C43"/>
    <mergeCell ref="A44:A46"/>
    <mergeCell ref="B44:D44"/>
    <mergeCell ref="B45:D45"/>
    <mergeCell ref="B46:D46"/>
    <mergeCell ref="A13:D13"/>
    <mergeCell ref="A14:A43"/>
    <mergeCell ref="B14:B18"/>
    <mergeCell ref="C15:C18"/>
    <mergeCell ref="B24:B28"/>
    <mergeCell ref="C25:C28"/>
    <mergeCell ref="B29:B33"/>
    <mergeCell ref="C30:C33"/>
    <mergeCell ref="B34:B38"/>
    <mergeCell ref="C35:C38"/>
    <mergeCell ref="B19:B23"/>
    <mergeCell ref="C20:C23"/>
  </mergeCells>
  <phoneticPr fontId="21"/>
  <dataValidations count="1">
    <dataValidation type="list" allowBlank="1" showInputMessage="1" showErrorMessage="1" sqref="B9 B12" xr:uid="{00000000-0002-0000-0300-000000000000}">
      <formula1>"（富山地域）,（北信地域）,（中信地域）,（東信地域）,（南信地域）,（木曽地域）,（飛騨地域）,（岐阜地域）,（東濃地域）,（尾張西三河地域）,（東三河地域）,（○○地域）"</formula1>
    </dataValidation>
  </dataValidations>
  <printOptions horizontalCentered="1"/>
  <pageMargins left="0.70866141732283472" right="0.59055118110236227" top="0.62992125984251968" bottom="0.62992125984251968" header="0.31496062992125984" footer="0.31496062992125984"/>
  <pageSetup paperSize="9" scale="77" fitToHeight="0" orientation="portrait" r:id="rId1"/>
  <rowBreaks count="1" manualBreakCount="1">
    <brk id="49"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入札書</vt:lpstr>
      <vt:lpstr>入札金額内訳書</vt:lpstr>
      <vt:lpstr>入札書 (記載例)</vt:lpstr>
      <vt:lpstr>入札金額内訳書 (記載例)</vt:lpstr>
      <vt:lpstr>入札金額内訳書!Print_Area</vt:lpstr>
      <vt:lpstr>'入札金額内訳書 (記載例)'!Print_Area</vt:lpstr>
      <vt:lpstr>入札書!Print_Area</vt:lpstr>
      <vt:lpstr>'入札書 (記載例)'!Print_Area</vt:lpstr>
      <vt:lpstr>入札金額内訳書!Print_Titles</vt:lpstr>
      <vt:lpstr>'入札金額内訳書 (記載例)'!Print_Titles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2014-05-27T13:20:58Z</dcterms:created>
  <dcterms:modified xsi:type="dcterms:W3CDTF">2026-06-24T07:06:12Z</dcterms:modified>
</cp:coreProperties>
</file>