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93A50142-5933-4C95-A4F9-3CD84FA209E7}" xr6:coauthVersionLast="47" xr6:coauthVersionMax="47" xr10:uidLastSave="{00000000-0000-0000-0000-000000000000}"/>
  <bookViews>
    <workbookView xWindow="28680" yWindow="-120" windowWidth="29040" windowHeight="15720" tabRatio="780" activeTab="2" xr2:uid="{00000000-000D-0000-FFFF-FFFF00000000}"/>
  </bookViews>
  <sheets>
    <sheet name="入札書" sheetId="32" r:id="rId1"/>
    <sheet name="入札金額内訳書" sheetId="31" r:id="rId2"/>
    <sheet name="入札書 (記載例)" sheetId="33" r:id="rId3"/>
    <sheet name="入札金額内訳書 (記載例)" sheetId="34" r:id="rId4"/>
  </sheets>
  <definedNames>
    <definedName name="_xlnm.Print_Area" localSheetId="1">入札金額内訳書!$A$1:$H$40,入札金額内訳書!$A$42:$H$80</definedName>
    <definedName name="_xlnm.Print_Area" localSheetId="3">'入札金額内訳書 (記載例)'!$A$1:$I$48,'入札金額内訳書 (記載例)'!$A$50:$I$90</definedName>
    <definedName name="_xlnm.Print_Area" localSheetId="0">入札書!$B$3:$K$43</definedName>
    <definedName name="_xlnm.Print_Area" localSheetId="2">'入札書 (記載例)'!$B$3:$K$43</definedName>
    <definedName name="_xlnm.Print_Titles" localSheetId="1">入札金額内訳書!$1:$5</definedName>
    <definedName name="_xlnm.Print_Titles" localSheetId="3">'入札金額内訳書 (記載例)'!$9:$13</definedName>
    <definedName name="名前" localSheetId="3">#REF!</definedName>
    <definedName name="名前" localSheetId="2">#REF!</definedName>
    <definedName name="名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31" l="1"/>
  <c r="E62" i="31"/>
  <c r="E61" i="31"/>
  <c r="H46" i="31" l="1"/>
  <c r="H18" i="31"/>
  <c r="H8" i="31"/>
  <c r="H13" i="31"/>
  <c r="E36" i="31"/>
  <c r="E45" i="31" s="1"/>
  <c r="H45" i="31" s="1"/>
  <c r="E38" i="31"/>
  <c r="E47" i="31" s="1"/>
  <c r="H47" i="31" s="1"/>
  <c r="E37" i="31"/>
  <c r="H15" i="31"/>
  <c r="H14" i="31"/>
  <c r="H12" i="31"/>
  <c r="H11" i="31"/>
  <c r="H30" i="34"/>
  <c r="H29" i="34"/>
  <c r="H28" i="34"/>
  <c r="H27" i="34"/>
  <c r="H26" i="34"/>
  <c r="H25" i="34"/>
  <c r="H22" i="34"/>
  <c r="H21" i="34"/>
  <c r="H20" i="34"/>
  <c r="H17" i="34"/>
  <c r="H15" i="34"/>
  <c r="H16" i="34"/>
  <c r="H46" i="34"/>
  <c r="H45" i="34"/>
  <c r="H44" i="34"/>
  <c r="E44" i="34"/>
  <c r="H23" i="34" l="1"/>
  <c r="H19" i="34"/>
  <c r="E12" i="32" l="1"/>
  <c r="E10" i="32"/>
  <c r="F4" i="31" l="1"/>
  <c r="F3" i="31"/>
  <c r="F2" i="31"/>
  <c r="E78" i="34" l="1"/>
  <c r="H78" i="34" s="1"/>
  <c r="E77" i="34"/>
  <c r="H77" i="34" s="1"/>
  <c r="E76" i="34"/>
  <c r="H76" i="34" s="1"/>
  <c r="E75" i="34"/>
  <c r="H75" i="34" s="1"/>
  <c r="E74" i="34"/>
  <c r="H74" i="34" s="1"/>
  <c r="H73" i="34"/>
  <c r="H72" i="34"/>
  <c r="H71" i="34"/>
  <c r="H70" i="34"/>
  <c r="H69" i="34"/>
  <c r="E68" i="34"/>
  <c r="H68" i="34" s="1"/>
  <c r="E67" i="34"/>
  <c r="H67" i="34" s="1"/>
  <c r="E66" i="34"/>
  <c r="H66" i="34" s="1"/>
  <c r="E65" i="34"/>
  <c r="H65" i="34" s="1"/>
  <c r="E64" i="34"/>
  <c r="H64" i="34" s="1"/>
  <c r="H63" i="34"/>
  <c r="H62" i="34"/>
  <c r="H61" i="34"/>
  <c r="H60" i="34"/>
  <c r="H59" i="34"/>
  <c r="H58" i="34"/>
  <c r="H57" i="34"/>
  <c r="H56" i="34"/>
  <c r="H55" i="34"/>
  <c r="H54" i="34"/>
  <c r="H53" i="34"/>
  <c r="E46" i="34"/>
  <c r="E52" i="34" s="1"/>
  <c r="H52" i="34" s="1"/>
  <c r="E45" i="34"/>
  <c r="E51" i="34" s="1"/>
  <c r="H51" i="34" s="1"/>
  <c r="E50" i="34"/>
  <c r="H50" i="34" s="1"/>
  <c r="H43" i="34"/>
  <c r="H42" i="34"/>
  <c r="H41" i="34"/>
  <c r="H40" i="34"/>
  <c r="H39" i="34"/>
  <c r="H38" i="34"/>
  <c r="H37" i="34"/>
  <c r="H36" i="34"/>
  <c r="H35" i="34"/>
  <c r="H34" i="34"/>
  <c r="H33" i="34"/>
  <c r="H32" i="34"/>
  <c r="H31" i="34"/>
  <c r="H24" i="34"/>
  <c r="H18" i="34"/>
  <c r="H14" i="34"/>
  <c r="E12" i="33"/>
  <c r="E10" i="33"/>
  <c r="A9" i="34" s="1"/>
  <c r="H79" i="34" l="1"/>
  <c r="H80" i="34" s="1"/>
  <c r="H47" i="34"/>
  <c r="H81" i="34" l="1"/>
  <c r="H83" i="34"/>
  <c r="T10" i="33" s="1"/>
  <c r="K16" i="33" l="1"/>
  <c r="C16" i="33"/>
  <c r="I16" i="33"/>
  <c r="G16" i="33"/>
  <c r="D16" i="33"/>
  <c r="F16" i="33"/>
  <c r="J16" i="33"/>
  <c r="H16" i="33"/>
  <c r="E16" i="33"/>
  <c r="H64" i="31"/>
  <c r="E73" i="31"/>
  <c r="E72" i="31"/>
  <c r="E71" i="31"/>
  <c r="E70" i="31"/>
  <c r="E69" i="31"/>
  <c r="H48" i="31" l="1"/>
  <c r="H44" i="31" l="1"/>
  <c r="H43" i="31"/>
  <c r="H42" i="31"/>
  <c r="H73" i="31"/>
  <c r="H72" i="31"/>
  <c r="H71" i="31"/>
  <c r="H70" i="31"/>
  <c r="H69" i="31"/>
  <c r="H68" i="31"/>
  <c r="H67" i="31"/>
  <c r="H66" i="31"/>
  <c r="H65" i="31"/>
  <c r="H63" i="31"/>
  <c r="H62" i="31"/>
  <c r="H61" i="31"/>
  <c r="E60" i="31"/>
  <c r="H60" i="31" s="1"/>
  <c r="E59" i="31"/>
  <c r="H59" i="31" s="1"/>
  <c r="H7" i="31"/>
  <c r="H9" i="31"/>
  <c r="H10" i="31"/>
  <c r="H16" i="31"/>
  <c r="H17" i="31"/>
  <c r="H19" i="31"/>
  <c r="H20" i="31"/>
  <c r="H21" i="31"/>
  <c r="H22" i="31"/>
  <c r="H23" i="31"/>
  <c r="H24" i="31"/>
  <c r="H25" i="31"/>
  <c r="H26" i="31"/>
  <c r="H27" i="31"/>
  <c r="H28" i="31"/>
  <c r="H29" i="31"/>
  <c r="H30" i="31"/>
  <c r="H31" i="31"/>
  <c r="H32" i="31"/>
  <c r="H33" i="31"/>
  <c r="H34" i="31"/>
  <c r="H35" i="31"/>
  <c r="H6" i="31"/>
  <c r="H58" i="31"/>
  <c r="H57" i="31"/>
  <c r="H56" i="31"/>
  <c r="H55" i="31"/>
  <c r="H54" i="31"/>
  <c r="H53" i="31"/>
  <c r="H52" i="31"/>
  <c r="H51" i="31"/>
  <c r="H50" i="31"/>
  <c r="H49" i="31"/>
  <c r="A1" i="31"/>
  <c r="H36" i="31" l="1"/>
  <c r="H38" i="31"/>
  <c r="H37" i="31"/>
  <c r="H74" i="31"/>
  <c r="H75" i="31" s="1"/>
  <c r="H39" i="31" l="1"/>
  <c r="H78" i="31" s="1"/>
  <c r="T10" i="32" s="1"/>
  <c r="H76" i="31" l="1"/>
  <c r="H16" i="32"/>
  <c r="D16" i="32"/>
  <c r="K16" i="32"/>
  <c r="F16" i="32"/>
  <c r="E16" i="32"/>
  <c r="I16" i="32"/>
  <c r="J16" i="32"/>
  <c r="G16" i="32"/>
  <c r="C16" i="32"/>
</calcChain>
</file>

<file path=xl/sharedStrings.xml><?xml version="1.0" encoding="utf-8"?>
<sst xmlns="http://schemas.openxmlformats.org/spreadsheetml/2006/main" count="467" uniqueCount="127">
  <si>
    <t>　　　</t>
  </si>
  <si>
    <t xml:space="preserve">             支出負担行為担当官</t>
  </si>
  <si>
    <t xml:space="preserve">             所　在　地</t>
  </si>
  <si>
    <t>億</t>
    <rPh sb="0" eb="1">
      <t>オク</t>
    </rPh>
    <phoneticPr fontId="21"/>
  </si>
  <si>
    <t>千万</t>
    <rPh sb="0" eb="2">
      <t>センマン</t>
    </rPh>
    <phoneticPr fontId="21"/>
  </si>
  <si>
    <t>百万</t>
    <rPh sb="0" eb="2">
      <t>ヒャクマン</t>
    </rPh>
    <phoneticPr fontId="21"/>
  </si>
  <si>
    <t>十万</t>
    <rPh sb="0" eb="2">
      <t>ジュウマン</t>
    </rPh>
    <phoneticPr fontId="21"/>
  </si>
  <si>
    <t>万</t>
    <rPh sb="0" eb="1">
      <t>マン</t>
    </rPh>
    <phoneticPr fontId="21"/>
  </si>
  <si>
    <t>千</t>
    <rPh sb="0" eb="1">
      <t>セン</t>
    </rPh>
    <phoneticPr fontId="21"/>
  </si>
  <si>
    <t>百</t>
    <rPh sb="0" eb="1">
      <t>ヒャク</t>
    </rPh>
    <phoneticPr fontId="21"/>
  </si>
  <si>
    <t>十</t>
    <rPh sb="0" eb="1">
      <t>ジュウ</t>
    </rPh>
    <phoneticPr fontId="21"/>
  </si>
  <si>
    <t>円</t>
    <rPh sb="0" eb="1">
      <t>エン</t>
    </rPh>
    <phoneticPr fontId="21"/>
  </si>
  <si>
    <t>軽自動車</t>
    <rPh sb="0" eb="4">
      <t>ケイジドウシャ</t>
    </rPh>
    <phoneticPr fontId="21"/>
  </si>
  <si>
    <t>小型貨物自動車</t>
    <rPh sb="0" eb="2">
      <t>コガタ</t>
    </rPh>
    <rPh sb="2" eb="4">
      <t>カモツ</t>
    </rPh>
    <rPh sb="4" eb="7">
      <t>ジドウシャ</t>
    </rPh>
    <phoneticPr fontId="21"/>
  </si>
  <si>
    <t>項　　目</t>
    <rPh sb="0" eb="1">
      <t>コウ</t>
    </rPh>
    <rPh sb="3" eb="4">
      <t>メ</t>
    </rPh>
    <phoneticPr fontId="21"/>
  </si>
  <si>
    <t>単位</t>
    <rPh sb="0" eb="2">
      <t>タンイ</t>
    </rPh>
    <phoneticPr fontId="21"/>
  </si>
  <si>
    <t>台</t>
    <rPh sb="0" eb="1">
      <t>ダイ</t>
    </rPh>
    <phoneticPr fontId="21"/>
  </si>
  <si>
    <t>式</t>
    <rPh sb="0" eb="1">
      <t>シキ</t>
    </rPh>
    <phoneticPr fontId="21"/>
  </si>
  <si>
    <t>検査対象軽自動車（２年自家用）</t>
    <rPh sb="0" eb="2">
      <t>ケンサ</t>
    </rPh>
    <rPh sb="2" eb="4">
      <t>タイショウ</t>
    </rPh>
    <rPh sb="4" eb="8">
      <t>ケイジドウシャ</t>
    </rPh>
    <rPh sb="10" eb="11">
      <t>ネン</t>
    </rPh>
    <rPh sb="11" eb="14">
      <t>ジカヨウ</t>
    </rPh>
    <phoneticPr fontId="21"/>
  </si>
  <si>
    <t>乗用自動車（自家用）　本土　２４ヶ月</t>
    <rPh sb="0" eb="2">
      <t>ジョウヨウ</t>
    </rPh>
    <rPh sb="2" eb="5">
      <t>ジドウシャ</t>
    </rPh>
    <rPh sb="6" eb="9">
      <t>ジカヨウ</t>
    </rPh>
    <rPh sb="11" eb="13">
      <t>ホンド</t>
    </rPh>
    <rPh sb="17" eb="18">
      <t>ゲツ</t>
    </rPh>
    <phoneticPr fontId="21"/>
  </si>
  <si>
    <t>小型貨物自動車（自家用）　本土　１２ヶ月</t>
    <rPh sb="0" eb="2">
      <t>コガタ</t>
    </rPh>
    <rPh sb="2" eb="4">
      <t>カモツ</t>
    </rPh>
    <rPh sb="4" eb="7">
      <t>ジドウシャ</t>
    </rPh>
    <rPh sb="8" eb="11">
      <t>ジカヨウ</t>
    </rPh>
    <rPh sb="13" eb="15">
      <t>ホンド</t>
    </rPh>
    <rPh sb="19" eb="20">
      <t>ゲツ</t>
    </rPh>
    <phoneticPr fontId="21"/>
  </si>
  <si>
    <t>検査対象軽自動車（自家用）　本土　２４ヶ月</t>
    <rPh sb="0" eb="2">
      <t>ケンサ</t>
    </rPh>
    <rPh sb="2" eb="4">
      <t>タイショウ</t>
    </rPh>
    <rPh sb="4" eb="8">
      <t>ケイジドウシャ</t>
    </rPh>
    <rPh sb="9" eb="12">
      <t>ジカヨウ</t>
    </rPh>
    <rPh sb="14" eb="16">
      <t>ホンド</t>
    </rPh>
    <rPh sb="20" eb="21">
      <t>ゲツ</t>
    </rPh>
    <phoneticPr fontId="21"/>
  </si>
  <si>
    <t>総価額項目別単価は、別紙内訳書のとおり</t>
    <phoneticPr fontId="21"/>
  </si>
  <si>
    <t>官用自動車点検等業務（北信地域）</t>
    <rPh sb="0" eb="2">
      <t>カンヨウ</t>
    </rPh>
    <rPh sb="2" eb="5">
      <t>ジドウシャ</t>
    </rPh>
    <rPh sb="5" eb="7">
      <t>テンケン</t>
    </rPh>
    <rPh sb="7" eb="8">
      <t>トウ</t>
    </rPh>
    <rPh sb="8" eb="10">
      <t>ギョウム</t>
    </rPh>
    <rPh sb="11" eb="13">
      <t>ホクシン</t>
    </rPh>
    <rPh sb="13" eb="15">
      <t>チイキ</t>
    </rPh>
    <phoneticPr fontId="21"/>
  </si>
  <si>
    <t>官用自動車点検等業務（木曽地域）</t>
    <rPh sb="0" eb="2">
      <t>カンヨウ</t>
    </rPh>
    <rPh sb="2" eb="5">
      <t>ジドウシャ</t>
    </rPh>
    <rPh sb="5" eb="7">
      <t>テンケン</t>
    </rPh>
    <rPh sb="7" eb="8">
      <t>トウ</t>
    </rPh>
    <rPh sb="8" eb="10">
      <t>ギョウム</t>
    </rPh>
    <rPh sb="11" eb="13">
      <t>キソ</t>
    </rPh>
    <rPh sb="13" eb="15">
      <t>チイキ</t>
    </rPh>
    <phoneticPr fontId="21"/>
  </si>
  <si>
    <t>官用自動車点検等業務（飛騨地域）</t>
    <rPh sb="0" eb="2">
      <t>カンヨウ</t>
    </rPh>
    <rPh sb="2" eb="5">
      <t>ジドウシャ</t>
    </rPh>
    <rPh sb="5" eb="7">
      <t>テンケン</t>
    </rPh>
    <rPh sb="7" eb="8">
      <t>トウ</t>
    </rPh>
    <rPh sb="8" eb="10">
      <t>ギョウム</t>
    </rPh>
    <rPh sb="11" eb="13">
      <t>ヒダ</t>
    </rPh>
    <rPh sb="13" eb="15">
      <t>チイキ</t>
    </rPh>
    <phoneticPr fontId="21"/>
  </si>
  <si>
    <t>小   計・・・・①　　（非課税分）</t>
    <rPh sb="0" eb="1">
      <t>ショウ</t>
    </rPh>
    <rPh sb="4" eb="5">
      <t>ケイ</t>
    </rPh>
    <rPh sb="13" eb="16">
      <t>ヒカゼイ</t>
    </rPh>
    <rPh sb="16" eb="17">
      <t>ブン</t>
    </rPh>
    <phoneticPr fontId="21"/>
  </si>
  <si>
    <t>車検時定期点検整備、保安検査確認、継続検査代行、エンジン及び下回りスチーム洗浄、下回り塗装、車内及び外回り清掃、車両陸送を含む</t>
    <rPh sb="7" eb="9">
      <t>セイビ</t>
    </rPh>
    <rPh sb="12" eb="14">
      <t>ケンサ</t>
    </rPh>
    <rPh sb="17" eb="19">
      <t>ケイゾク</t>
    </rPh>
    <rPh sb="19" eb="21">
      <t>ケンサ</t>
    </rPh>
    <rPh sb="21" eb="23">
      <t>ダイコウ</t>
    </rPh>
    <rPh sb="61" eb="62">
      <t>フク</t>
    </rPh>
    <phoneticPr fontId="21"/>
  </si>
  <si>
    <t>乗用自動車</t>
    <rPh sb="0" eb="2">
      <t>ジョウヨウ</t>
    </rPh>
    <rPh sb="2" eb="5">
      <t>ジドウシャ</t>
    </rPh>
    <phoneticPr fontId="21"/>
  </si>
  <si>
    <t>１２ヶ月定期点検整備、車両陸送を含む</t>
    <rPh sb="3" eb="4">
      <t>ゲツ</t>
    </rPh>
    <rPh sb="4" eb="6">
      <t>テイキ</t>
    </rPh>
    <rPh sb="6" eb="8">
      <t>テンケン</t>
    </rPh>
    <rPh sb="8" eb="10">
      <t>セイビ</t>
    </rPh>
    <rPh sb="16" eb="17">
      <t>フク</t>
    </rPh>
    <phoneticPr fontId="21"/>
  </si>
  <si>
    <t>臨時点検1式</t>
    <rPh sb="0" eb="2">
      <t>リンジ</t>
    </rPh>
    <rPh sb="2" eb="4">
      <t>テンケン</t>
    </rPh>
    <rPh sb="5" eb="6">
      <t>シキ</t>
    </rPh>
    <phoneticPr fontId="24"/>
  </si>
  <si>
    <t>臨時点検、車両陸送を含む</t>
    <rPh sb="0" eb="2">
      <t>リンジ</t>
    </rPh>
    <rPh sb="2" eb="4">
      <t>テンケン</t>
    </rPh>
    <phoneticPr fontId="21"/>
  </si>
  <si>
    <t>エンジンオイル交換</t>
    <rPh sb="7" eb="9">
      <t>コウカン</t>
    </rPh>
    <phoneticPr fontId="24"/>
  </si>
  <si>
    <t>小   計・・・・②　　（課税分）</t>
    <rPh sb="0" eb="1">
      <t>ショウ</t>
    </rPh>
    <rPh sb="4" eb="5">
      <t>ケイ</t>
    </rPh>
    <rPh sb="13" eb="15">
      <t>カゼイ</t>
    </rPh>
    <rPh sb="15" eb="16">
      <t>ブン</t>
    </rPh>
    <phoneticPr fontId="21"/>
  </si>
  <si>
    <t>官用自動車点検等業務（岐阜地域）</t>
    <rPh sb="0" eb="2">
      <t>カンヨウ</t>
    </rPh>
    <rPh sb="2" eb="5">
      <t>ジドウシャ</t>
    </rPh>
    <rPh sb="5" eb="7">
      <t>テンケン</t>
    </rPh>
    <rPh sb="7" eb="8">
      <t>トウ</t>
    </rPh>
    <rPh sb="8" eb="10">
      <t>ギョウム</t>
    </rPh>
    <rPh sb="11" eb="13">
      <t>ギフ</t>
    </rPh>
    <rPh sb="13" eb="15">
      <t>チイキ</t>
    </rPh>
    <phoneticPr fontId="21"/>
  </si>
  <si>
    <t>官用自動車点検等業務（富山地域）</t>
    <rPh sb="0" eb="2">
      <t>カンヨウ</t>
    </rPh>
    <rPh sb="2" eb="5">
      <t>ジドウシャ</t>
    </rPh>
    <rPh sb="5" eb="7">
      <t>テンケン</t>
    </rPh>
    <rPh sb="7" eb="8">
      <t>トウ</t>
    </rPh>
    <rPh sb="8" eb="10">
      <t>ギョウム</t>
    </rPh>
    <rPh sb="11" eb="13">
      <t>トヤマ</t>
    </rPh>
    <rPh sb="13" eb="15">
      <t>チイキ</t>
    </rPh>
    <phoneticPr fontId="21"/>
  </si>
  <si>
    <t>物件の名称：</t>
    <rPh sb="0" eb="2">
      <t>ブッケン</t>
    </rPh>
    <rPh sb="3" eb="5">
      <t>メイショウ</t>
    </rPh>
    <phoneticPr fontId="21"/>
  </si>
  <si>
    <t>第　６　号</t>
    <phoneticPr fontId="21"/>
  </si>
  <si>
    <t>第　７　号</t>
    <phoneticPr fontId="21"/>
  </si>
  <si>
    <t>第　８　号</t>
    <phoneticPr fontId="21"/>
  </si>
  <si>
    <t>第　１　号</t>
    <phoneticPr fontId="21"/>
  </si>
  <si>
    <t>第　２　号</t>
    <phoneticPr fontId="21"/>
  </si>
  <si>
    <t>入札番号</t>
    <rPh sb="0" eb="2">
      <t>ニュウサツ</t>
    </rPh>
    <rPh sb="2" eb="4">
      <t>バンゴウ</t>
    </rPh>
    <phoneticPr fontId="21"/>
  </si>
  <si>
    <t>入札物件：</t>
    <rPh sb="0" eb="2">
      <t>ニュウサツ</t>
    </rPh>
    <rPh sb="2" eb="4">
      <t>ブッケン</t>
    </rPh>
    <phoneticPr fontId="21"/>
  </si>
  <si>
    <t>入札金額</t>
    <rPh sb="0" eb="2">
      <t>ニュウサツ</t>
    </rPh>
    <rPh sb="2" eb="4">
      <t>キンガク</t>
    </rPh>
    <phoneticPr fontId="21"/>
  </si>
  <si>
    <t>第　○　号</t>
    <phoneticPr fontId="21"/>
  </si>
  <si>
    <t>官用自動車点検等業務（○○地域）</t>
    <rPh sb="0" eb="2">
      <t>カンヨウ</t>
    </rPh>
    <rPh sb="2" eb="5">
      <t>ジドウシャ</t>
    </rPh>
    <rPh sb="5" eb="7">
      <t>テンケン</t>
    </rPh>
    <rPh sb="7" eb="8">
      <t>トウ</t>
    </rPh>
    <rPh sb="8" eb="10">
      <t>ギョウム</t>
    </rPh>
    <rPh sb="13" eb="15">
      <t>チイキ</t>
    </rPh>
    <phoneticPr fontId="21"/>
  </si>
  <si>
    <t>エコカー減免適用</t>
    <rPh sb="4" eb="6">
      <t>ゲンメン</t>
    </rPh>
    <rPh sb="6" eb="8">
      <t>テキヨウ</t>
    </rPh>
    <phoneticPr fontId="21"/>
  </si>
  <si>
    <t>免税</t>
    <rPh sb="0" eb="2">
      <t>メンゼイ</t>
    </rPh>
    <phoneticPr fontId="21"/>
  </si>
  <si>
    <t>エコカー減免適用なし</t>
    <rPh sb="4" eb="6">
      <t>ゲンメン</t>
    </rPh>
    <rPh sb="6" eb="8">
      <t>テキヨウ</t>
    </rPh>
    <phoneticPr fontId="21"/>
  </si>
  <si>
    <t>エコカー</t>
  </si>
  <si>
    <t>エコカー以外１３年未満</t>
    <rPh sb="4" eb="6">
      <t>イガイ</t>
    </rPh>
    <rPh sb="8" eb="9">
      <t>ネン</t>
    </rPh>
    <rPh sb="9" eb="11">
      <t>ミマン</t>
    </rPh>
    <phoneticPr fontId="21"/>
  </si>
  <si>
    <t>エコカー以外１３年経過</t>
    <rPh sb="4" eb="6">
      <t>イガイ</t>
    </rPh>
    <rPh sb="8" eb="9">
      <t>ネン</t>
    </rPh>
    <rPh sb="9" eb="11">
      <t>ケイカ</t>
    </rPh>
    <phoneticPr fontId="21"/>
  </si>
  <si>
    <t>エコカー以外１８年経過</t>
    <rPh sb="4" eb="6">
      <t>イガイ</t>
    </rPh>
    <rPh sb="8" eb="9">
      <t>ネン</t>
    </rPh>
    <rPh sb="9" eb="11">
      <t>ケイカ</t>
    </rPh>
    <phoneticPr fontId="21"/>
  </si>
  <si>
    <t>エコカー減免適用</t>
  </si>
  <si>
    <t>継続検査
（車検）1式</t>
    <rPh sb="0" eb="2">
      <t>ケイゾク</t>
    </rPh>
    <rPh sb="2" eb="4">
      <t>ケンサ</t>
    </rPh>
    <rPh sb="6" eb="8">
      <t>シャケン</t>
    </rPh>
    <rPh sb="10" eb="11">
      <t>シキ</t>
    </rPh>
    <phoneticPr fontId="21"/>
  </si>
  <si>
    <t>定期点検
整備1式</t>
    <rPh sb="0" eb="2">
      <t>テイキ</t>
    </rPh>
    <rPh sb="2" eb="4">
      <t>テンケン</t>
    </rPh>
    <rPh sb="5" eb="7">
      <t>セイビ</t>
    </rPh>
    <rPh sb="8" eb="9">
      <t>シキ</t>
    </rPh>
    <phoneticPr fontId="21"/>
  </si>
  <si>
    <t>６ヶ月定期点検整備、車両陸送を含む</t>
  </si>
  <si>
    <t>エンジンオイル及び
オイルエレメント交換</t>
  </si>
  <si>
    <t>合   計　（①＋②＋③）　　　</t>
    <rPh sb="0" eb="1">
      <t>ゴウ</t>
    </rPh>
    <rPh sb="4" eb="5">
      <t>ケイ</t>
    </rPh>
    <phoneticPr fontId="21"/>
  </si>
  <si>
    <t>　入札金額内訳書</t>
    <rPh sb="1" eb="3">
      <t>ニュウサツ</t>
    </rPh>
    <rPh sb="3" eb="5">
      <t>キンガク</t>
    </rPh>
    <rPh sb="5" eb="8">
      <t>ウチワケショ</t>
    </rPh>
    <phoneticPr fontId="21"/>
  </si>
  <si>
    <t>入札書記載金額（①＋②）　　　</t>
    <rPh sb="0" eb="2">
      <t>ニュウサツ</t>
    </rPh>
    <rPh sb="2" eb="3">
      <t>ショ</t>
    </rPh>
    <rPh sb="3" eb="5">
      <t>キサイ</t>
    </rPh>
    <rPh sb="5" eb="7">
      <t>キンガク</t>
    </rPh>
    <phoneticPr fontId="21"/>
  </si>
  <si>
    <t>金額
A×B
（円）</t>
    <rPh sb="0" eb="2">
      <t>キンガク</t>
    </rPh>
    <rPh sb="8" eb="9">
      <t>エン</t>
    </rPh>
    <phoneticPr fontId="21"/>
  </si>
  <si>
    <t>単　価
B
（円）</t>
    <rPh sb="0" eb="1">
      <t>タン</t>
    </rPh>
    <rPh sb="2" eb="3">
      <t>アタイ</t>
    </rPh>
    <rPh sb="7" eb="8">
      <t>エン</t>
    </rPh>
    <phoneticPr fontId="21"/>
  </si>
  <si>
    <t>会　社　名</t>
    <phoneticPr fontId="21"/>
  </si>
  <si>
    <t>代表者氏名</t>
    <phoneticPr fontId="21"/>
  </si>
  <si>
    <t>部品代、工賃を含む。
※持込又は、車検及び点検時に行う場合</t>
    <rPh sb="12" eb="14">
      <t>モチコミ</t>
    </rPh>
    <rPh sb="14" eb="15">
      <t>マタ</t>
    </rPh>
    <rPh sb="17" eb="19">
      <t>シャケン</t>
    </rPh>
    <rPh sb="19" eb="20">
      <t>オヨ</t>
    </rPh>
    <rPh sb="21" eb="23">
      <t>テンケン</t>
    </rPh>
    <rPh sb="23" eb="24">
      <t>ジ</t>
    </rPh>
    <rPh sb="25" eb="26">
      <t>オコナ</t>
    </rPh>
    <rPh sb="27" eb="29">
      <t>バアイ</t>
    </rPh>
    <phoneticPr fontId="21"/>
  </si>
  <si>
    <t>排気量1.5L未満</t>
    <rPh sb="0" eb="3">
      <t>ハイキリョウ</t>
    </rPh>
    <rPh sb="7" eb="9">
      <t>ミマン</t>
    </rPh>
    <phoneticPr fontId="21"/>
  </si>
  <si>
    <t>排気量2.0L未満</t>
    <rPh sb="0" eb="3">
      <t>ハイキリョウ</t>
    </rPh>
    <rPh sb="7" eb="9">
      <t>ミマン</t>
    </rPh>
    <phoneticPr fontId="21"/>
  </si>
  <si>
    <t>排気量2.5L未満</t>
    <rPh sb="0" eb="3">
      <t>ハイキリョウ</t>
    </rPh>
    <rPh sb="7" eb="9">
      <t>ミマン</t>
    </rPh>
    <phoneticPr fontId="21"/>
  </si>
  <si>
    <t>排気量2.5L以上</t>
    <rPh sb="0" eb="3">
      <t>ハイキリョウ</t>
    </rPh>
    <rPh sb="7" eb="9">
      <t>イジョウ</t>
    </rPh>
    <phoneticPr fontId="21"/>
  </si>
  <si>
    <t>＊金額の先頭へ￥マークを記載すること。</t>
    <phoneticPr fontId="21"/>
  </si>
  <si>
    <t>数量　　　　　　　　　　Ａ</t>
    <rPh sb="0" eb="2">
      <t>スウリョウ</t>
    </rPh>
    <phoneticPr fontId="21"/>
  </si>
  <si>
    <r>
      <t>住　　</t>
    </r>
    <r>
      <rPr>
        <sz val="6"/>
        <rFont val="ＭＳ Ｐゴシック"/>
        <family val="3"/>
        <charset val="128"/>
      </rPr>
      <t>　</t>
    </r>
    <r>
      <rPr>
        <sz val="9"/>
        <rFont val="ＭＳ Ｐゴシック"/>
        <family val="3"/>
        <charset val="128"/>
      </rPr>
      <t>　所</t>
    </r>
    <rPh sb="0" eb="1">
      <t>ジュウ</t>
    </rPh>
    <rPh sb="5" eb="6">
      <t>ショ</t>
    </rPh>
    <phoneticPr fontId="21"/>
  </si>
  <si>
    <t>小型貨物自動車（１年自家用）
車両総重量２．５トンを超え３トン以下</t>
    <rPh sb="0" eb="2">
      <t>コガタ</t>
    </rPh>
    <rPh sb="2" eb="4">
      <t>カモツ</t>
    </rPh>
    <rPh sb="4" eb="7">
      <t>ジドウシャ</t>
    </rPh>
    <rPh sb="9" eb="10">
      <t>ネン</t>
    </rPh>
    <rPh sb="10" eb="13">
      <t>ジカヨウ</t>
    </rPh>
    <rPh sb="15" eb="17">
      <t>シャリョウ</t>
    </rPh>
    <rPh sb="17" eb="20">
      <t>ソウジュウリョウ</t>
    </rPh>
    <rPh sb="26" eb="27">
      <t>コ</t>
    </rPh>
    <rPh sb="31" eb="33">
      <t>イカ</t>
    </rPh>
    <phoneticPr fontId="21"/>
  </si>
  <si>
    <t>乗用自動車（２年自家用）
車両重量１トンを超え１．５トン以下</t>
    <rPh sb="0" eb="2">
      <t>ジョウヨウ</t>
    </rPh>
    <rPh sb="2" eb="4">
      <t>ジドウ</t>
    </rPh>
    <rPh sb="4" eb="5">
      <t>シャ</t>
    </rPh>
    <rPh sb="7" eb="8">
      <t>ネン</t>
    </rPh>
    <rPh sb="8" eb="11">
      <t>ジカヨウ</t>
    </rPh>
    <rPh sb="13" eb="15">
      <t>シャリョウ</t>
    </rPh>
    <rPh sb="15" eb="17">
      <t>ジュウリョウ</t>
    </rPh>
    <rPh sb="21" eb="22">
      <t>コ</t>
    </rPh>
    <rPh sb="28" eb="30">
      <t>イカ</t>
    </rPh>
    <phoneticPr fontId="21"/>
  </si>
  <si>
    <t>乗用自動車（２年自家用）
車両重量１．５トンを超え２トン以下</t>
    <rPh sb="2" eb="4">
      <t>ジドウ</t>
    </rPh>
    <rPh sb="4" eb="5">
      <t>シャ</t>
    </rPh>
    <rPh sb="13" eb="15">
      <t>シャリョウ</t>
    </rPh>
    <rPh sb="15" eb="17">
      <t>ジュウリョウ</t>
    </rPh>
    <rPh sb="23" eb="24">
      <t>コ</t>
    </rPh>
    <rPh sb="28" eb="30">
      <t>イカ</t>
    </rPh>
    <phoneticPr fontId="21"/>
  </si>
  <si>
    <t>乗用自動車（２年自家用）
車両重量２トンを超え２．５トン以下</t>
    <rPh sb="2" eb="4">
      <t>ジドウ</t>
    </rPh>
    <rPh sb="4" eb="5">
      <t>シャ</t>
    </rPh>
    <rPh sb="13" eb="15">
      <t>シャリョウ</t>
    </rPh>
    <rPh sb="15" eb="17">
      <t>ジュウリョウ</t>
    </rPh>
    <rPh sb="21" eb="22">
      <t>コ</t>
    </rPh>
    <rPh sb="28" eb="30">
      <t>イカ</t>
    </rPh>
    <phoneticPr fontId="21"/>
  </si>
  <si>
    <t>※継続検査、点検、交換の単価はすべて入力してください。</t>
    <rPh sb="6" eb="8">
      <t>テンケン</t>
    </rPh>
    <rPh sb="9" eb="11">
      <t>コウカン</t>
    </rPh>
    <rPh sb="12" eb="14">
      <t>タンカ</t>
    </rPh>
    <rPh sb="18" eb="20">
      <t>ニュウリョク</t>
    </rPh>
    <phoneticPr fontId="21"/>
  </si>
  <si>
    <t>自動車重量税
　　　　　　　※</t>
    <rPh sb="0" eb="3">
      <t>ジドウシャ</t>
    </rPh>
    <rPh sb="3" eb="6">
      <t>ジュウリョウゼイ</t>
    </rPh>
    <phoneticPr fontId="21"/>
  </si>
  <si>
    <t>自賠責保険料
　　　　　　　※</t>
    <rPh sb="0" eb="3">
      <t>ジバイセキ</t>
    </rPh>
    <rPh sb="3" eb="5">
      <t>ホケン</t>
    </rPh>
    <rPh sb="5" eb="6">
      <t>リョウ</t>
    </rPh>
    <phoneticPr fontId="21"/>
  </si>
  <si>
    <t>部品代、工賃、車両陸送を含む。
※車検及び点検を含まない場合</t>
    <rPh sb="9" eb="11">
      <t>リクソウ</t>
    </rPh>
    <rPh sb="17" eb="19">
      <t>シャケン</t>
    </rPh>
    <rPh sb="19" eb="20">
      <t>オヨ</t>
    </rPh>
    <rPh sb="21" eb="23">
      <t>テンケン</t>
    </rPh>
    <rPh sb="24" eb="25">
      <t>フク</t>
    </rPh>
    <rPh sb="28" eb="30">
      <t>バアイ</t>
    </rPh>
    <phoneticPr fontId="21"/>
  </si>
  <si>
    <t>消費税（10％）・・・・③　　　　　　　　</t>
    <rPh sb="0" eb="3">
      <t>ショウヒゼイ</t>
    </rPh>
    <phoneticPr fontId="21"/>
  </si>
  <si>
    <t>　上記金額で入札公告並びに中部森林管理局競争契約入札心得、契約条項、仕様書、 その他関係事項一切を承諾のうえ入札いたします。</t>
    <rPh sb="6" eb="8">
      <t>ニュウサツ</t>
    </rPh>
    <rPh sb="8" eb="10">
      <t>コウコク</t>
    </rPh>
    <rPh sb="10" eb="11">
      <t>ナラ</t>
    </rPh>
    <rPh sb="13" eb="15">
      <t>チュウブ</t>
    </rPh>
    <rPh sb="15" eb="17">
      <t>シンリン</t>
    </rPh>
    <rPh sb="17" eb="20">
      <t>カンリキョク</t>
    </rPh>
    <rPh sb="20" eb="22">
      <t>キョウソウ</t>
    </rPh>
    <rPh sb="22" eb="24">
      <t>ケイヤク</t>
    </rPh>
    <rPh sb="24" eb="26">
      <t>ニュウサツ</t>
    </rPh>
    <rPh sb="26" eb="28">
      <t>ココロエ</t>
    </rPh>
    <phoneticPr fontId="21"/>
  </si>
  <si>
    <t>所　在　地</t>
    <phoneticPr fontId="21"/>
  </si>
  <si>
    <t>令和　　年　　月　　日</t>
    <rPh sb="0" eb="2">
      <t>レイワ</t>
    </rPh>
    <phoneticPr fontId="21"/>
  </si>
  <si>
    <t>代　理　人</t>
    <phoneticPr fontId="21"/>
  </si>
  <si>
    <t>　会社名および部署名：</t>
    <rPh sb="1" eb="4">
      <t>カイシャメイ</t>
    </rPh>
    <rPh sb="7" eb="10">
      <t>ブショメイ</t>
    </rPh>
    <phoneticPr fontId="21"/>
  </si>
  <si>
    <t>　本件責任者（氏名）：</t>
    <rPh sb="1" eb="3">
      <t>ホンケン</t>
    </rPh>
    <rPh sb="3" eb="6">
      <t>セキニンシャ</t>
    </rPh>
    <rPh sb="7" eb="9">
      <t>シメイ</t>
    </rPh>
    <phoneticPr fontId="21"/>
  </si>
  <si>
    <t>　担　当　者　（氏名）：</t>
    <rPh sb="1" eb="2">
      <t>タン</t>
    </rPh>
    <rPh sb="3" eb="4">
      <t>トウ</t>
    </rPh>
    <rPh sb="5" eb="6">
      <t>モノ</t>
    </rPh>
    <rPh sb="8" eb="10">
      <t>シメイ</t>
    </rPh>
    <phoneticPr fontId="21"/>
  </si>
  <si>
    <t>　連絡先１：</t>
    <rPh sb="1" eb="4">
      <t>レンラクサキ</t>
    </rPh>
    <phoneticPr fontId="21"/>
  </si>
  <si>
    <t>　連絡先２：</t>
    <rPh sb="1" eb="4">
      <t>レンラクサキ</t>
    </rPh>
    <phoneticPr fontId="21"/>
  </si>
  <si>
    <t>（押印を省略する場合は必ず記載すること）</t>
    <rPh sb="1" eb="3">
      <t>オウイン</t>
    </rPh>
    <rPh sb="4" eb="6">
      <t>ショウリャク</t>
    </rPh>
    <rPh sb="8" eb="10">
      <t>バアイ</t>
    </rPh>
    <rPh sb="11" eb="12">
      <t>カナラ</t>
    </rPh>
    <rPh sb="13" eb="15">
      <t>キサイ</t>
    </rPh>
    <phoneticPr fontId="21"/>
  </si>
  <si>
    <t>長野県〇〇市大字〇〇１２３－４</t>
  </si>
  <si>
    <t>長野県〇〇市大字〇〇１２３－４</t>
    <phoneticPr fontId="21"/>
  </si>
  <si>
    <t>株式会社　□□</t>
  </si>
  <si>
    <t>株式会社　□□</t>
    <phoneticPr fontId="21"/>
  </si>
  <si>
    <t>代表取締役　□□　□□</t>
  </si>
  <si>
    <t>代表取締役　□□　□□</t>
    <phoneticPr fontId="21"/>
  </si>
  <si>
    <t>株式会社　□□　■■課</t>
    <rPh sb="10" eb="11">
      <t>カ</t>
    </rPh>
    <phoneticPr fontId="21"/>
  </si>
  <si>
    <t>○○　○○</t>
    <phoneticPr fontId="21"/>
  </si>
  <si>
    <t>●●　●●</t>
    <phoneticPr fontId="21"/>
  </si>
  <si>
    <t>（代表）026-222-3333</t>
    <rPh sb="1" eb="3">
      <t>ダイヒョウ</t>
    </rPh>
    <phoneticPr fontId="21"/>
  </si>
  <si>
    <t>（直通）026-222-5555</t>
    <rPh sb="1" eb="3">
      <t>チョクツウ</t>
    </rPh>
    <phoneticPr fontId="21"/>
  </si>
  <si>
    <t>入　　　札　　　書</t>
  </si>
  <si>
    <t>(記載例）</t>
    <rPh sb="1" eb="3">
      <t>キサイ</t>
    </rPh>
    <rPh sb="3" eb="4">
      <t>レイ</t>
    </rPh>
    <phoneticPr fontId="21"/>
  </si>
  <si>
    <t>第　９　号</t>
    <phoneticPr fontId="21"/>
  </si>
  <si>
    <t>官用自動車点検等業務（東濃地域）</t>
    <rPh sb="0" eb="2">
      <t>カンヨウ</t>
    </rPh>
    <rPh sb="2" eb="5">
      <t>ジドウシャ</t>
    </rPh>
    <rPh sb="5" eb="7">
      <t>テンケン</t>
    </rPh>
    <rPh sb="7" eb="8">
      <t>トウ</t>
    </rPh>
    <rPh sb="8" eb="10">
      <t>ギョウム</t>
    </rPh>
    <rPh sb="11" eb="13">
      <t>トウノウ</t>
    </rPh>
    <rPh sb="13" eb="15">
      <t>チイキ</t>
    </rPh>
    <phoneticPr fontId="21"/>
  </si>
  <si>
    <t>第　１０　号</t>
    <phoneticPr fontId="21"/>
  </si>
  <si>
    <t>官用自動車点検等業務（東三河地域）</t>
    <rPh sb="0" eb="2">
      <t>カンヨウ</t>
    </rPh>
    <rPh sb="2" eb="5">
      <t>ジドウシャ</t>
    </rPh>
    <rPh sb="5" eb="7">
      <t>テンケン</t>
    </rPh>
    <rPh sb="7" eb="8">
      <t>トウ</t>
    </rPh>
    <rPh sb="8" eb="10">
      <t>ギョウム</t>
    </rPh>
    <rPh sb="11" eb="12">
      <t>ヒガシ</t>
    </rPh>
    <rPh sb="12" eb="14">
      <t>ミカワ</t>
    </rPh>
    <rPh sb="14" eb="16">
      <t>チイキ</t>
    </rPh>
    <phoneticPr fontId="21"/>
  </si>
  <si>
    <t>※法律等により定められている金額に変更が生じた時は、契約期間中であっても、その適用時期に応じて改定する。</t>
    <rPh sb="1" eb="3">
      <t>ホウリツ</t>
    </rPh>
    <rPh sb="3" eb="4">
      <t>トウ</t>
    </rPh>
    <rPh sb="14" eb="16">
      <t>キンガク</t>
    </rPh>
    <rPh sb="17" eb="19">
      <t>ヘンコウ</t>
    </rPh>
    <rPh sb="20" eb="21">
      <t>ショウ</t>
    </rPh>
    <rPh sb="23" eb="24">
      <t>トキ</t>
    </rPh>
    <rPh sb="26" eb="28">
      <t>ケイヤク</t>
    </rPh>
    <rPh sb="28" eb="30">
      <t>キカン</t>
    </rPh>
    <rPh sb="30" eb="31">
      <t>チュウ</t>
    </rPh>
    <rPh sb="39" eb="41">
      <t>テキヨウ</t>
    </rPh>
    <rPh sb="41" eb="43">
      <t>ジキ</t>
    </rPh>
    <rPh sb="44" eb="45">
      <t>オウ</t>
    </rPh>
    <rPh sb="47" eb="49">
      <t>カイテイ</t>
    </rPh>
    <phoneticPr fontId="21"/>
  </si>
  <si>
    <t>官用自動車点検等業務（長野地域）</t>
    <rPh sb="0" eb="2">
      <t>カンヨウ</t>
    </rPh>
    <rPh sb="2" eb="5">
      <t>ジドウシャ</t>
    </rPh>
    <rPh sb="5" eb="7">
      <t>テンケン</t>
    </rPh>
    <rPh sb="7" eb="8">
      <t>トウ</t>
    </rPh>
    <rPh sb="8" eb="10">
      <t>ギョウム</t>
    </rPh>
    <rPh sb="11" eb="13">
      <t>ナガノ</t>
    </rPh>
    <rPh sb="13" eb="15">
      <t>チイキ</t>
    </rPh>
    <phoneticPr fontId="21"/>
  </si>
  <si>
    <t>第　５－２　号</t>
    <phoneticPr fontId="21"/>
  </si>
  <si>
    <t>官用自動車点検等業務（伊那地域）</t>
    <rPh sb="0" eb="2">
      <t>カンヨウ</t>
    </rPh>
    <rPh sb="2" eb="5">
      <t>ジドウシャ</t>
    </rPh>
    <rPh sb="5" eb="7">
      <t>テンケン</t>
    </rPh>
    <rPh sb="7" eb="8">
      <t>トウ</t>
    </rPh>
    <rPh sb="8" eb="10">
      <t>ギョウム</t>
    </rPh>
    <rPh sb="11" eb="13">
      <t>イナ</t>
    </rPh>
    <rPh sb="13" eb="15">
      <t>チイキ</t>
    </rPh>
    <phoneticPr fontId="21"/>
  </si>
  <si>
    <t>第　５－３　号</t>
    <phoneticPr fontId="21"/>
  </si>
  <si>
    <t>官用自動車点検等業務（飯田地域）</t>
    <rPh sb="0" eb="2">
      <t>カンヨウ</t>
    </rPh>
    <rPh sb="2" eb="5">
      <t>ジドウシャ</t>
    </rPh>
    <rPh sb="5" eb="7">
      <t>テンケン</t>
    </rPh>
    <rPh sb="7" eb="8">
      <t>トウ</t>
    </rPh>
    <rPh sb="8" eb="10">
      <t>ギョウム</t>
    </rPh>
    <rPh sb="11" eb="13">
      <t>イイダ</t>
    </rPh>
    <rPh sb="13" eb="15">
      <t>チイキ</t>
    </rPh>
    <phoneticPr fontId="21"/>
  </si>
  <si>
    <t>第　３　号</t>
    <phoneticPr fontId="21"/>
  </si>
  <si>
    <t>第　４　号</t>
    <phoneticPr fontId="21"/>
  </si>
  <si>
    <t>乗用自動車（２年自家用）
車両重量０．５トンを超え１トン以下</t>
    <rPh sb="0" eb="2">
      <t>ジョウヨウ</t>
    </rPh>
    <rPh sb="2" eb="4">
      <t>ジドウ</t>
    </rPh>
    <rPh sb="4" eb="5">
      <t>シャ</t>
    </rPh>
    <rPh sb="7" eb="8">
      <t>ネン</t>
    </rPh>
    <rPh sb="8" eb="11">
      <t>ジカヨウ</t>
    </rPh>
    <rPh sb="13" eb="15">
      <t>シャリョウ</t>
    </rPh>
    <rPh sb="15" eb="17">
      <t>ジュウリョウ</t>
    </rPh>
    <rPh sb="23" eb="24">
      <t>コ</t>
    </rPh>
    <rPh sb="28" eb="30">
      <t>イカ</t>
    </rPh>
    <phoneticPr fontId="21"/>
  </si>
  <si>
    <t>官用自動車点検等業務（東三河地域）</t>
    <rPh sb="0" eb="2">
      <t>カンヨウ</t>
    </rPh>
    <rPh sb="2" eb="5">
      <t>ジドウシャ</t>
    </rPh>
    <rPh sb="5" eb="7">
      <t>テンケン</t>
    </rPh>
    <rPh sb="7" eb="8">
      <t>トウ</t>
    </rPh>
    <rPh sb="8" eb="10">
      <t>ギョウム</t>
    </rPh>
    <rPh sb="11" eb="14">
      <t>ヒガシミカワ</t>
    </rPh>
    <rPh sb="14" eb="16">
      <t>チイキ</t>
    </rPh>
    <phoneticPr fontId="21"/>
  </si>
  <si>
    <r>
      <t xml:space="preserve">継続検査
（車検）1式
</t>
    </r>
    <r>
      <rPr>
        <sz val="6"/>
        <rFont val="ＭＳ Ｐゴシック"/>
        <family val="3"/>
        <charset val="128"/>
      </rPr>
      <t xml:space="preserve">
※令和3年10月1日以降の新型車に適用</t>
    </r>
    <rPh sb="0" eb="2">
      <t>ケイゾク</t>
    </rPh>
    <rPh sb="2" eb="4">
      <t>ケンサ</t>
    </rPh>
    <rPh sb="6" eb="8">
      <t>シャケン</t>
    </rPh>
    <rPh sb="10" eb="11">
      <t>シキ</t>
    </rPh>
    <rPh sb="14" eb="16">
      <t>レイワ</t>
    </rPh>
    <rPh sb="17" eb="18">
      <t>ネン</t>
    </rPh>
    <rPh sb="20" eb="21">
      <t>ガツ</t>
    </rPh>
    <rPh sb="22" eb="23">
      <t>ニチ</t>
    </rPh>
    <rPh sb="23" eb="25">
      <t>イコウ</t>
    </rPh>
    <rPh sb="26" eb="29">
      <t>シンガタシャ</t>
    </rPh>
    <rPh sb="30" eb="32">
      <t>テキヨウ</t>
    </rPh>
    <phoneticPr fontId="21"/>
  </si>
  <si>
    <t>車検時定期点検整備、保安検査確認、継続検査代行、OBD検査、エンジン及び下回りスチーム洗浄、下回り塗装、車内及び外回り清掃、車両陸送を含む</t>
    <rPh sb="7" eb="9">
      <t>セイビ</t>
    </rPh>
    <rPh sb="12" eb="14">
      <t>ケンサ</t>
    </rPh>
    <rPh sb="17" eb="19">
      <t>ケイゾク</t>
    </rPh>
    <rPh sb="19" eb="21">
      <t>ケンサ</t>
    </rPh>
    <rPh sb="21" eb="23">
      <t>ダイコウ</t>
    </rPh>
    <rPh sb="27" eb="29">
      <t>ケンサ</t>
    </rPh>
    <rPh sb="67" eb="68">
      <t>フク</t>
    </rPh>
    <phoneticPr fontId="21"/>
  </si>
  <si>
    <r>
      <t xml:space="preserve">継続検査
（車検）1式
</t>
    </r>
    <r>
      <rPr>
        <sz val="6"/>
        <rFont val="ＭＳ Ｐゴシック"/>
        <family val="3"/>
        <charset val="128"/>
      </rPr>
      <t xml:space="preserve">
※上記以外に適用</t>
    </r>
    <rPh sb="0" eb="2">
      <t>ケイゾク</t>
    </rPh>
    <rPh sb="2" eb="4">
      <t>ケンサ</t>
    </rPh>
    <rPh sb="6" eb="8">
      <t>シャケン</t>
    </rPh>
    <rPh sb="10" eb="11">
      <t>シキ</t>
    </rPh>
    <rPh sb="14" eb="16">
      <t>ジョウキ</t>
    </rPh>
    <rPh sb="16" eb="18">
      <t>イガイ</t>
    </rPh>
    <rPh sb="19" eb="21">
      <t>テキヨウ</t>
    </rPh>
    <phoneticPr fontId="21"/>
  </si>
  <si>
    <t>車検時定期点検整備、保安検査確認、継続検査代行、OBD点検、エンジン及び下回りスチーム洗浄、下回り塗装、車内及び外回り清掃、車両陸送を含む</t>
    <rPh sb="7" eb="9">
      <t>セイビ</t>
    </rPh>
    <rPh sb="12" eb="14">
      <t>ケンサ</t>
    </rPh>
    <rPh sb="17" eb="19">
      <t>ケイゾク</t>
    </rPh>
    <rPh sb="19" eb="21">
      <t>ケンサ</t>
    </rPh>
    <rPh sb="21" eb="23">
      <t>ダイコウ</t>
    </rPh>
    <rPh sb="27" eb="29">
      <t>テンケン</t>
    </rPh>
    <rPh sb="67" eb="68">
      <t>フク</t>
    </rPh>
    <phoneticPr fontId="21"/>
  </si>
  <si>
    <t>１２ヶ月定期点検整備、OBD点検、車両陸送を含む</t>
    <rPh sb="3" eb="4">
      <t>ゲツ</t>
    </rPh>
    <rPh sb="4" eb="6">
      <t>テイキ</t>
    </rPh>
    <rPh sb="6" eb="8">
      <t>テンケン</t>
    </rPh>
    <rPh sb="8" eb="10">
      <t>セイビ</t>
    </rPh>
    <rPh sb="14" eb="16">
      <t>テンケン</t>
    </rPh>
    <rPh sb="22" eb="23">
      <t>フク</t>
    </rPh>
    <phoneticPr fontId="22"/>
  </si>
  <si>
    <t>中部森林管理局長　佐伯 知広　殿</t>
    <rPh sb="9" eb="11">
      <t>サエキ</t>
    </rPh>
    <rPh sb="12" eb="14">
      <t>トモヒロ</t>
    </rPh>
    <phoneticPr fontId="21"/>
  </si>
  <si>
    <t>令和　8　年　○　月　○　日</t>
    <rPh sb="0" eb="2">
      <t>レイワ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</si>
</sst>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37"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6"/>
      <name val="ＭＳ Ｐゴシック"/>
      <family val="3"/>
      <charset val="128"/>
    </font>
    <font>
      <sz val="11"/>
      <color indexed="17"/>
      <name val="ＭＳ Ｐゴシック"/>
      <family val="3"/>
      <charset val="128"/>
    </font>
    <font>
      <sz val="6"/>
      <name val="ＭＳ Ｐゴシック"/>
      <family val="3"/>
      <charset val="128"/>
    </font>
    <font>
      <sz val="24"/>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8"/>
      <name val="ＭＳ Ｐゴシック"/>
      <family val="3"/>
      <charset val="128"/>
    </font>
    <font>
      <sz val="12"/>
      <name val="ＭＳ Ｐ明朝"/>
      <family val="1"/>
      <charset val="128"/>
    </font>
    <font>
      <sz val="12"/>
      <name val="ＭＳ 明朝"/>
      <family val="1"/>
      <charset val="128"/>
    </font>
    <font>
      <b/>
      <sz val="14"/>
      <name val="ＭＳ Ｐゴシック"/>
      <family val="3"/>
      <charset val="128"/>
    </font>
    <font>
      <sz val="8.5"/>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9"/>
      <name val="ＭＳ Ｐゴシック"/>
      <family val="3"/>
      <charset val="128"/>
    </font>
    <font>
      <b/>
      <sz val="12"/>
      <color rgb="FFFF0000"/>
      <name val="ＭＳ Ｐゴシック"/>
      <family val="3"/>
      <charset val="128"/>
    </font>
    <font>
      <b/>
      <sz val="14"/>
      <color rgb="FFFF0000"/>
      <name val="ＭＳ Ｐゴシック"/>
      <family val="3"/>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55"/>
      </patternFill>
    </fill>
    <fill>
      <patternFill patternType="solid">
        <fgColor indexed="43"/>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patternFill>
    </fill>
    <fill>
      <patternFill patternType="solid">
        <fgColor indexed="45"/>
        <bgColor indexed="45"/>
      </patternFill>
    </fill>
    <fill>
      <patternFill patternType="solid">
        <fgColor indexed="43"/>
        <bgColor indexed="43"/>
      </patternFill>
    </fill>
    <fill>
      <patternFill patternType="solid">
        <fgColor rgb="FFFFFF00"/>
        <bgColor indexed="64"/>
      </patternFill>
    </fill>
    <fill>
      <patternFill patternType="solid">
        <fgColor rgb="FF99FFCC"/>
        <bgColor indexed="64"/>
      </patternFill>
    </fill>
    <fill>
      <patternFill patternType="solid">
        <fgColor rgb="FFCCFFFF"/>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8">
    <xf numFmtId="0" fontId="0" fillId="0" borderId="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9"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2" borderId="0" applyNumberFormat="0" applyBorder="0" applyAlignment="0" applyProtection="0"/>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23"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13"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1" borderId="0" applyNumberFormat="0" applyBorder="0" applyAlignment="0" applyProtection="0"/>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 fillId="0" borderId="0"/>
    <xf numFmtId="0" fontId="28" fillId="0" borderId="0"/>
    <xf numFmtId="0" fontId="1" fillId="0" borderId="0"/>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26" fillId="0" borderId="0">
      <alignment vertical="center"/>
    </xf>
    <xf numFmtId="0" fontId="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2"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32" fillId="0" borderId="0">
      <alignment vertical="center"/>
    </xf>
    <xf numFmtId="0" fontId="1" fillId="0" borderId="0">
      <alignment vertical="center"/>
    </xf>
    <xf numFmtId="0" fontId="1" fillId="0" borderId="0">
      <alignment vertical="center"/>
    </xf>
    <xf numFmtId="0" fontId="32" fillId="0" borderId="0">
      <alignment vertical="center"/>
    </xf>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9"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28" fillId="0" borderId="0"/>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8" fillId="0" borderId="0"/>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1" fillId="0" borderId="0">
      <alignment vertical="center"/>
    </xf>
    <xf numFmtId="0" fontId="19" fillId="35" borderId="0" applyNumberFormat="0" applyBorder="0" applyAlignment="0" applyProtection="0"/>
    <xf numFmtId="0" fontId="6" fillId="36" borderId="0" applyNumberFormat="0" applyBorder="0" applyAlignment="0" applyProtection="0"/>
    <xf numFmtId="0" fontId="29" fillId="0" borderId="0"/>
    <xf numFmtId="0" fontId="20" fillId="24" borderId="0" applyNumberFormat="0" applyBorder="0" applyAlignment="0" applyProtection="0"/>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cellStyleXfs>
  <cellXfs count="162">
    <xf numFmtId="0" fontId="0" fillId="0" borderId="0" xfId="0">
      <alignment vertical="center"/>
    </xf>
    <xf numFmtId="0" fontId="7" fillId="0" borderId="0" xfId="706">
      <alignment vertical="center"/>
    </xf>
    <xf numFmtId="0" fontId="23" fillId="0" borderId="0" xfId="706" applyFont="1">
      <alignment vertical="center"/>
    </xf>
    <xf numFmtId="0" fontId="24" fillId="0" borderId="10" xfId="706" applyFont="1" applyBorder="1" applyAlignment="1">
      <alignment horizontal="center" vertical="center"/>
    </xf>
    <xf numFmtId="0" fontId="23" fillId="0" borderId="0" xfId="0" applyFont="1">
      <alignment vertical="center"/>
    </xf>
    <xf numFmtId="0" fontId="7" fillId="0" borderId="0" xfId="706" applyAlignment="1">
      <alignment horizontal="right" vertical="center"/>
    </xf>
    <xf numFmtId="0" fontId="0" fillId="0" borderId="0" xfId="706" applyFont="1">
      <alignment vertical="center"/>
    </xf>
    <xf numFmtId="0" fontId="0" fillId="0" borderId="10" xfId="0" applyBorder="1">
      <alignment vertical="center"/>
    </xf>
    <xf numFmtId="176" fontId="0" fillId="0" borderId="0" xfId="0" applyNumberFormat="1">
      <alignment vertical="center"/>
    </xf>
    <xf numFmtId="0" fontId="27" fillId="0" borderId="10" xfId="706" applyFont="1" applyBorder="1" applyAlignment="1">
      <alignment horizontal="center" vertical="center"/>
    </xf>
    <xf numFmtId="0" fontId="24" fillId="0" borderId="10" xfId="0" applyFont="1" applyBorder="1" applyAlignment="1">
      <alignment horizontal="center" vertical="center"/>
    </xf>
    <xf numFmtId="0" fontId="25" fillId="0" borderId="11" xfId="667" applyFont="1" applyBorder="1" applyAlignment="1">
      <alignment vertical="center" shrinkToFit="1"/>
    </xf>
    <xf numFmtId="0" fontId="25" fillId="0" borderId="11" xfId="675" applyFont="1" applyBorder="1" applyAlignment="1">
      <alignment vertical="center" shrinkToFit="1"/>
    </xf>
    <xf numFmtId="0" fontId="24" fillId="0" borderId="10" xfId="0" applyFont="1" applyBorder="1" applyAlignment="1">
      <alignment horizontal="center" vertical="center" wrapText="1"/>
    </xf>
    <xf numFmtId="0" fontId="25" fillId="0" borderId="13" xfId="0" applyFont="1" applyBorder="1" applyAlignment="1">
      <alignment vertical="center" shrinkToFit="1"/>
    </xf>
    <xf numFmtId="0" fontId="25" fillId="0" borderId="10" xfId="696" applyFont="1" applyBorder="1" applyAlignment="1">
      <alignment horizontal="left" vertical="center" wrapText="1"/>
    </xf>
    <xf numFmtId="0" fontId="24" fillId="0" borderId="10" xfId="701" applyFont="1" applyBorder="1" applyAlignment="1">
      <alignment horizontal="center" vertical="center" wrapText="1"/>
    </xf>
    <xf numFmtId="0" fontId="24" fillId="0" borderId="10" xfId="559" applyFont="1" applyBorder="1" applyAlignment="1">
      <alignment horizontal="center" vertical="center" wrapText="1"/>
    </xf>
    <xf numFmtId="0" fontId="25" fillId="0" borderId="10" xfId="559" applyFont="1" applyBorder="1" applyAlignment="1">
      <alignment horizontal="left" vertical="center" wrapText="1"/>
    </xf>
    <xf numFmtId="0" fontId="24" fillId="0" borderId="10" xfId="561" applyFont="1" applyBorder="1" applyAlignment="1">
      <alignment horizontal="center" vertical="center" wrapText="1"/>
    </xf>
    <xf numFmtId="0" fontId="25" fillId="0" borderId="10" xfId="561" applyFont="1" applyBorder="1" applyAlignment="1">
      <alignment horizontal="left" vertical="center" wrapText="1"/>
    </xf>
    <xf numFmtId="0" fontId="24" fillId="0" borderId="10" xfId="568" applyFont="1" applyBorder="1" applyAlignment="1">
      <alignment horizontal="center" vertical="center" wrapText="1"/>
    </xf>
    <xf numFmtId="0" fontId="24" fillId="0" borderId="10" xfId="573" applyFont="1" applyBorder="1" applyAlignment="1">
      <alignment horizontal="center" vertical="center" wrapText="1"/>
    </xf>
    <xf numFmtId="0" fontId="25" fillId="0" borderId="10" xfId="573" applyFont="1" applyBorder="1" applyAlignment="1">
      <alignment horizontal="left" vertical="center" wrapText="1"/>
    </xf>
    <xf numFmtId="0" fontId="24" fillId="0" borderId="10" xfId="578" applyFont="1" applyBorder="1" applyAlignment="1">
      <alignment horizontal="center" vertical="center" wrapText="1"/>
    </xf>
    <xf numFmtId="0" fontId="25" fillId="0" borderId="10" xfId="578" applyFont="1" applyBorder="1" applyAlignment="1">
      <alignment horizontal="left" vertical="center" wrapText="1"/>
    </xf>
    <xf numFmtId="177" fontId="24" fillId="0" borderId="13" xfId="0" applyNumberFormat="1" applyFont="1" applyBorder="1">
      <alignment vertical="center"/>
    </xf>
    <xf numFmtId="177" fontId="24" fillId="0" borderId="10" xfId="0" applyNumberFormat="1" applyFont="1" applyBorder="1" applyAlignment="1">
      <alignment horizontal="center" vertical="center" wrapText="1"/>
    </xf>
    <xf numFmtId="177" fontId="24" fillId="0" borderId="10" xfId="0" applyNumberFormat="1" applyFont="1" applyBorder="1" applyAlignment="1">
      <alignment horizontal="center" vertical="center" wrapText="1" shrinkToFit="1"/>
    </xf>
    <xf numFmtId="177" fontId="0" fillId="0" borderId="0" xfId="0" applyNumberFormat="1">
      <alignment vertical="center"/>
    </xf>
    <xf numFmtId="0" fontId="25" fillId="0" borderId="10" xfId="0" applyFont="1" applyBorder="1" applyAlignment="1">
      <alignment vertical="center" shrinkToFit="1"/>
    </xf>
    <xf numFmtId="0" fontId="24" fillId="0" borderId="14" xfId="0" applyFont="1" applyBorder="1" applyAlignment="1">
      <alignment horizontal="center" vertical="center"/>
    </xf>
    <xf numFmtId="0" fontId="25" fillId="0" borderId="11" xfId="0" applyFont="1" applyBorder="1">
      <alignment vertical="center"/>
    </xf>
    <xf numFmtId="0" fontId="24" fillId="0" borderId="13" xfId="0" applyFont="1" applyBorder="1">
      <alignment vertical="center"/>
    </xf>
    <xf numFmtId="0" fontId="26" fillId="0" borderId="0" xfId="0" applyFont="1">
      <alignment vertical="center"/>
    </xf>
    <xf numFmtId="0" fontId="30" fillId="0" borderId="0" xfId="0" applyFont="1">
      <alignment vertical="center"/>
    </xf>
    <xf numFmtId="0" fontId="23" fillId="0" borderId="0" xfId="706" applyFont="1" applyAlignment="1">
      <alignment horizontal="center" vertical="center"/>
    </xf>
    <xf numFmtId="177" fontId="24" fillId="0" borderId="0" xfId="0" applyNumberFormat="1" applyFont="1" applyAlignment="1">
      <alignment vertical="top"/>
    </xf>
    <xf numFmtId="0" fontId="24" fillId="0" borderId="0" xfId="706" applyFont="1" applyAlignment="1">
      <alignment vertical="top"/>
    </xf>
    <xf numFmtId="0" fontId="24" fillId="0" borderId="15" xfId="0" applyFont="1" applyBorder="1" applyAlignment="1">
      <alignment horizontal="center" vertical="center"/>
    </xf>
    <xf numFmtId="177" fontId="24" fillId="0" borderId="15" xfId="0" applyNumberFormat="1" applyFont="1" applyBorder="1" applyAlignment="1">
      <alignment horizontal="right" vertical="center"/>
    </xf>
    <xf numFmtId="0" fontId="33" fillId="0" borderId="0" xfId="683" applyFont="1">
      <alignment vertical="center"/>
    </xf>
    <xf numFmtId="0" fontId="25" fillId="0" borderId="16" xfId="689" applyFont="1" applyBorder="1" applyAlignment="1">
      <alignment horizontal="left" vertical="center" wrapText="1"/>
    </xf>
    <xf numFmtId="0" fontId="25" fillId="0" borderId="16" xfId="573" applyFont="1" applyBorder="1" applyAlignment="1">
      <alignment horizontal="left" vertical="center" wrapText="1"/>
    </xf>
    <xf numFmtId="0" fontId="25" fillId="0" borderId="16" xfId="578" applyFont="1" applyBorder="1" applyAlignment="1">
      <alignment horizontal="left" vertical="center" wrapText="1"/>
    </xf>
    <xf numFmtId="0" fontId="25" fillId="0" borderId="16" xfId="559" applyFont="1" applyBorder="1" applyAlignment="1">
      <alignment horizontal="left" vertical="center" wrapText="1"/>
    </xf>
    <xf numFmtId="0" fontId="25" fillId="0" borderId="16" xfId="561" applyFont="1" applyBorder="1" applyAlignment="1">
      <alignment horizontal="left" vertical="center" wrapText="1"/>
    </xf>
    <xf numFmtId="0" fontId="7" fillId="37" borderId="0" xfId="706" applyFill="1" applyProtection="1">
      <alignment vertical="center"/>
      <protection locked="0"/>
    </xf>
    <xf numFmtId="0" fontId="7" fillId="0" borderId="0" xfId="0" applyFont="1">
      <alignment vertical="center"/>
    </xf>
    <xf numFmtId="0" fontId="7" fillId="0" borderId="0" xfId="706" applyAlignment="1">
      <alignment horizontal="left" vertical="center" indent="1"/>
    </xf>
    <xf numFmtId="0" fontId="34" fillId="0" borderId="0" xfId="0" applyFont="1" applyAlignment="1">
      <alignment horizontal="right" vertical="center"/>
    </xf>
    <xf numFmtId="0" fontId="1" fillId="0" borderId="14"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0" xfId="0" applyFont="1">
      <alignment vertical="center"/>
    </xf>
    <xf numFmtId="0" fontId="1" fillId="0" borderId="22" xfId="0" applyFont="1" applyBorder="1">
      <alignment vertical="center"/>
    </xf>
    <xf numFmtId="0" fontId="0" fillId="0" borderId="21" xfId="0" applyBorder="1">
      <alignment vertical="center"/>
    </xf>
    <xf numFmtId="0" fontId="1" fillId="0" borderId="23" xfId="0" applyFont="1" applyBorder="1">
      <alignment vertical="center"/>
    </xf>
    <xf numFmtId="0" fontId="1" fillId="0" borderId="15" xfId="0" applyFont="1" applyBorder="1">
      <alignment vertical="center"/>
    </xf>
    <xf numFmtId="0" fontId="1" fillId="0" borderId="24" xfId="0" applyFont="1" applyBorder="1">
      <alignment vertical="center"/>
    </xf>
    <xf numFmtId="0" fontId="0" fillId="0" borderId="19" xfId="0" applyBorder="1">
      <alignment vertical="center"/>
    </xf>
    <xf numFmtId="0" fontId="0" fillId="39" borderId="0" xfId="0" applyFill="1">
      <alignment vertical="center"/>
    </xf>
    <xf numFmtId="0" fontId="1" fillId="39" borderId="22" xfId="0" applyFont="1" applyFill="1" applyBorder="1">
      <alignment vertical="center"/>
    </xf>
    <xf numFmtId="0" fontId="1" fillId="39" borderId="0" xfId="0" applyFont="1" applyFill="1">
      <alignment vertical="center"/>
    </xf>
    <xf numFmtId="178" fontId="0" fillId="38" borderId="10" xfId="0" applyNumberFormat="1" applyFill="1" applyBorder="1">
      <alignment vertical="center"/>
    </xf>
    <xf numFmtId="178" fontId="0" fillId="0" borderId="10" xfId="0" applyNumberFormat="1" applyBorder="1" applyAlignment="1">
      <alignment vertical="center" shrinkToFit="1"/>
    </xf>
    <xf numFmtId="177" fontId="1" fillId="0" borderId="12" xfId="701" applyNumberFormat="1" applyBorder="1" applyAlignment="1">
      <alignment vertical="center"/>
    </xf>
    <xf numFmtId="177" fontId="1" fillId="0" borderId="10" xfId="0" applyNumberFormat="1" applyFont="1" applyBorder="1">
      <alignment vertical="center"/>
    </xf>
    <xf numFmtId="177" fontId="1" fillId="0" borderId="12" xfId="559" applyNumberFormat="1" applyBorder="1" applyAlignment="1">
      <alignment vertical="center"/>
    </xf>
    <xf numFmtId="177" fontId="1" fillId="0" borderId="12" xfId="561" applyNumberFormat="1" applyBorder="1" applyAlignment="1">
      <alignment vertical="center"/>
    </xf>
    <xf numFmtId="177" fontId="1" fillId="0" borderId="12" xfId="568" applyNumberFormat="1" applyBorder="1" applyAlignment="1">
      <alignment vertical="center"/>
    </xf>
    <xf numFmtId="177" fontId="1" fillId="0" borderId="12" xfId="573" applyNumberFormat="1" applyBorder="1" applyAlignment="1">
      <alignment vertical="center"/>
    </xf>
    <xf numFmtId="177" fontId="1" fillId="0" borderId="12" xfId="578" applyNumberFormat="1" applyBorder="1" applyAlignment="1">
      <alignment vertical="center"/>
    </xf>
    <xf numFmtId="177" fontId="1" fillId="0" borderId="12" xfId="597" applyNumberFormat="1" applyBorder="1">
      <alignment vertical="center"/>
    </xf>
    <xf numFmtId="176" fontId="0" fillId="0" borderId="10" xfId="0" applyNumberFormat="1" applyBorder="1" applyAlignment="1">
      <alignment vertical="center" shrinkToFit="1"/>
    </xf>
    <xf numFmtId="176" fontId="0" fillId="0" borderId="10" xfId="0" applyNumberFormat="1" applyBorder="1">
      <alignment vertical="center"/>
    </xf>
    <xf numFmtId="176" fontId="0" fillId="38" borderId="10" xfId="0" applyNumberFormat="1" applyFill="1" applyBorder="1" applyAlignment="1">
      <alignment vertical="center" shrinkToFit="1"/>
    </xf>
    <xf numFmtId="177" fontId="1" fillId="37" borderId="12" xfId="597" applyNumberFormat="1" applyFill="1" applyBorder="1" applyProtection="1">
      <alignment vertical="center"/>
      <protection locked="0"/>
    </xf>
    <xf numFmtId="177" fontId="1" fillId="0" borderId="13" xfId="0" applyNumberFormat="1" applyFont="1" applyBorder="1">
      <alignment vertical="center"/>
    </xf>
    <xf numFmtId="177" fontId="0" fillId="0" borderId="10" xfId="0" applyNumberFormat="1" applyBorder="1">
      <alignment vertical="center"/>
    </xf>
    <xf numFmtId="0" fontId="26" fillId="0" borderId="0" xfId="706" applyFont="1">
      <alignment vertical="center"/>
    </xf>
    <xf numFmtId="0" fontId="7" fillId="39" borderId="0" xfId="0" applyFont="1" applyFill="1">
      <alignment vertical="center"/>
    </xf>
    <xf numFmtId="178" fontId="0" fillId="0" borderId="10" xfId="0" applyNumberFormat="1" applyBorder="1">
      <alignment vertical="center"/>
    </xf>
    <xf numFmtId="0" fontId="35" fillId="0" borderId="0" xfId="706" applyFont="1">
      <alignment vertical="center"/>
    </xf>
    <xf numFmtId="0" fontId="36" fillId="0" borderId="0" xfId="0" applyFont="1">
      <alignment vertical="center"/>
    </xf>
    <xf numFmtId="177" fontId="34" fillId="0" borderId="14" xfId="0" applyNumberFormat="1" applyFont="1" applyBorder="1" applyAlignment="1">
      <alignment horizontal="right" vertical="center" indent="2"/>
    </xf>
    <xf numFmtId="0" fontId="7" fillId="0" borderId="0" xfId="706" applyProtection="1">
      <alignment vertical="center"/>
      <protection locked="0"/>
    </xf>
    <xf numFmtId="0" fontId="22" fillId="0" borderId="0" xfId="706" applyFont="1" applyAlignment="1">
      <alignment horizontal="center" vertical="center"/>
    </xf>
    <xf numFmtId="0" fontId="7" fillId="0" borderId="0" xfId="706" applyAlignment="1">
      <alignment horizontal="center" vertical="center"/>
    </xf>
    <xf numFmtId="0" fontId="26" fillId="0" borderId="0" xfId="706" applyFont="1" applyAlignment="1">
      <alignment horizontal="center" vertical="center"/>
    </xf>
    <xf numFmtId="0" fontId="25" fillId="0" borderId="16" xfId="706" applyFont="1" applyBorder="1" applyAlignment="1">
      <alignment horizontal="center" vertical="center" textRotation="255"/>
    </xf>
    <xf numFmtId="0" fontId="25" fillId="0" borderId="17" xfId="706" applyFont="1" applyBorder="1" applyAlignment="1">
      <alignment horizontal="center" vertical="center" textRotation="255"/>
    </xf>
    <xf numFmtId="0" fontId="7" fillId="0" borderId="0" xfId="706" applyAlignment="1">
      <alignment vertical="center" wrapText="1"/>
    </xf>
    <xf numFmtId="0" fontId="0" fillId="0" borderId="0" xfId="0" applyAlignment="1">
      <alignment vertical="center" wrapText="1"/>
    </xf>
    <xf numFmtId="0" fontId="25" fillId="0" borderId="16" xfId="0" applyFont="1" applyBorder="1" applyAlignment="1">
      <alignment horizontal="left" vertical="center" wrapText="1"/>
    </xf>
    <xf numFmtId="0" fontId="25" fillId="0" borderId="18" xfId="0" applyFont="1" applyBorder="1" applyAlignment="1">
      <alignment horizontal="left" vertical="center" wrapText="1"/>
    </xf>
    <xf numFmtId="0" fontId="25" fillId="0" borderId="17" xfId="0" applyFont="1" applyBorder="1" applyAlignment="1">
      <alignment horizontal="left" vertical="center" wrapText="1"/>
    </xf>
    <xf numFmtId="0" fontId="25" fillId="0" borderId="16" xfId="691" applyFont="1" applyBorder="1" applyAlignment="1">
      <alignment horizontal="left" vertical="center" wrapText="1"/>
    </xf>
    <xf numFmtId="0" fontId="25" fillId="0" borderId="18" xfId="691" applyFont="1" applyBorder="1" applyAlignment="1">
      <alignment horizontal="left" vertical="center" wrapText="1"/>
    </xf>
    <xf numFmtId="0" fontId="25" fillId="0" borderId="17" xfId="691" applyFont="1" applyBorder="1" applyAlignment="1">
      <alignment horizontal="left" vertical="center" wrapText="1"/>
    </xf>
    <xf numFmtId="0" fontId="25" fillId="0" borderId="11" xfId="0" applyFont="1" applyBorder="1" applyAlignment="1">
      <alignment horizontal="left" vertical="center" wrapText="1"/>
    </xf>
    <xf numFmtId="0" fontId="25" fillId="0" borderId="13" xfId="0" applyFont="1" applyBorder="1" applyAlignment="1">
      <alignment horizontal="left" vertical="center" wrapText="1"/>
    </xf>
    <xf numFmtId="0" fontId="25" fillId="0" borderId="12" xfId="0" applyFont="1" applyBorder="1" applyAlignment="1">
      <alignment horizontal="left" vertical="center" wrapText="1"/>
    </xf>
    <xf numFmtId="0" fontId="24" fillId="0" borderId="16" xfId="0" applyFont="1" applyBorder="1" applyAlignment="1">
      <alignment horizontal="left" vertical="center" wrapText="1"/>
    </xf>
    <xf numFmtId="0" fontId="24" fillId="0" borderId="18" xfId="0" applyFont="1" applyBorder="1" applyAlignment="1">
      <alignment horizontal="left" vertical="center" wrapText="1"/>
    </xf>
    <xf numFmtId="0" fontId="24" fillId="0" borderId="17" xfId="0" applyFont="1" applyBorder="1" applyAlignment="1">
      <alignment horizontal="left" vertical="center" wrapText="1"/>
    </xf>
    <xf numFmtId="0" fontId="25" fillId="0" borderId="19" xfId="673" applyFont="1" applyBorder="1" applyAlignment="1">
      <alignment horizontal="left" vertical="center" wrapText="1" shrinkToFit="1"/>
    </xf>
    <xf numFmtId="0" fontId="25" fillId="0" borderId="20" xfId="673" applyFont="1" applyBorder="1" applyAlignment="1">
      <alignment horizontal="left" vertical="center" shrinkToFit="1"/>
    </xf>
    <xf numFmtId="0" fontId="25" fillId="0" borderId="21" xfId="673" applyFont="1" applyBorder="1" applyAlignment="1">
      <alignment horizontal="left" vertical="center" shrinkToFit="1"/>
    </xf>
    <xf numFmtId="0" fontId="25" fillId="0" borderId="22" xfId="673" applyFont="1" applyBorder="1" applyAlignment="1">
      <alignment horizontal="left" vertical="center" shrinkToFit="1"/>
    </xf>
    <xf numFmtId="0" fontId="25" fillId="0" borderId="23" xfId="673" applyFont="1" applyBorder="1" applyAlignment="1">
      <alignment horizontal="left" vertical="center" shrinkToFit="1"/>
    </xf>
    <xf numFmtId="0" fontId="25" fillId="0" borderId="24" xfId="673" applyFont="1" applyBorder="1" applyAlignment="1">
      <alignment horizontal="left" vertical="center" shrinkToFit="1"/>
    </xf>
    <xf numFmtId="0" fontId="25" fillId="0" borderId="19" xfId="675" applyFont="1" applyBorder="1" applyAlignment="1">
      <alignment horizontal="left" vertical="center" wrapText="1" shrinkToFit="1"/>
    </xf>
    <xf numFmtId="0" fontId="25" fillId="0" borderId="20" xfId="675" applyFont="1" applyBorder="1" applyAlignment="1">
      <alignment horizontal="left" vertical="center" shrinkToFit="1"/>
    </xf>
    <xf numFmtId="0" fontId="25" fillId="0" borderId="21" xfId="675" applyFont="1" applyBorder="1" applyAlignment="1">
      <alignment horizontal="left" vertical="center" shrinkToFit="1"/>
    </xf>
    <xf numFmtId="0" fontId="25" fillId="0" borderId="22" xfId="675" applyFont="1" applyBorder="1" applyAlignment="1">
      <alignment horizontal="left" vertical="center" shrinkToFit="1"/>
    </xf>
    <xf numFmtId="0" fontId="25" fillId="0" borderId="23" xfId="675" applyFont="1" applyBorder="1" applyAlignment="1">
      <alignment horizontal="left" vertical="center" shrinkToFit="1"/>
    </xf>
    <xf numFmtId="0" fontId="25" fillId="0" borderId="24" xfId="675" applyFont="1" applyBorder="1" applyAlignment="1">
      <alignment horizontal="left" vertical="center" shrinkToFit="1"/>
    </xf>
    <xf numFmtId="0" fontId="25" fillId="0" borderId="16" xfId="561" applyFont="1" applyBorder="1" applyAlignment="1">
      <alignment horizontal="left" vertical="center" wrapText="1"/>
    </xf>
    <xf numFmtId="0" fontId="25" fillId="0" borderId="18" xfId="561" applyFont="1" applyBorder="1" applyAlignment="1">
      <alignment horizontal="left" vertical="center" wrapText="1"/>
    </xf>
    <xf numFmtId="0" fontId="25" fillId="0" borderId="17" xfId="561" applyFont="1" applyBorder="1" applyAlignment="1">
      <alignment horizontal="left" vertical="center" wrapText="1"/>
    </xf>
    <xf numFmtId="0" fontId="24" fillId="0" borderId="10" xfId="0" applyFont="1" applyBorder="1" applyAlignment="1">
      <alignment horizontal="left" vertical="center" wrapText="1"/>
    </xf>
    <xf numFmtId="0" fontId="24" fillId="0" borderId="10" xfId="0" applyFont="1" applyBorder="1" applyAlignment="1">
      <alignment horizontal="left" vertical="center"/>
    </xf>
    <xf numFmtId="0" fontId="25" fillId="0" borderId="10" xfId="707" applyFont="1" applyBorder="1" applyAlignment="1">
      <alignment horizontal="left" vertical="center" wrapText="1"/>
    </xf>
    <xf numFmtId="0" fontId="24" fillId="0" borderId="16" xfId="0" applyFont="1" applyBorder="1" applyAlignment="1">
      <alignment horizontal="left" vertical="center" shrinkToFit="1"/>
    </xf>
    <xf numFmtId="0" fontId="24" fillId="0" borderId="17" xfId="0" applyFont="1" applyBorder="1" applyAlignment="1">
      <alignment horizontal="left" vertical="center" shrinkToFit="1"/>
    </xf>
    <xf numFmtId="0" fontId="25" fillId="0" borderId="19" xfId="0" applyFont="1" applyBorder="1" applyAlignment="1">
      <alignment horizontal="left" vertical="center"/>
    </xf>
    <xf numFmtId="0" fontId="25" fillId="0" borderId="14" xfId="0" applyFont="1" applyBorder="1" applyAlignment="1">
      <alignment horizontal="left" vertical="center"/>
    </xf>
    <xf numFmtId="0" fontId="25" fillId="0" borderId="23" xfId="0" applyFont="1" applyBorder="1" applyAlignment="1">
      <alignment horizontal="left" vertical="center"/>
    </xf>
    <xf numFmtId="0" fontId="25" fillId="0" borderId="15" xfId="0" applyFont="1" applyBorder="1" applyAlignment="1">
      <alignment horizontal="left" vertical="center"/>
    </xf>
    <xf numFmtId="0" fontId="24" fillId="0" borderId="16" xfId="0" applyFont="1" applyBorder="1" applyAlignment="1">
      <alignment horizontal="left" vertical="center" wrapText="1" shrinkToFit="1"/>
    </xf>
    <xf numFmtId="0" fontId="24" fillId="0" borderId="18" xfId="0" applyFont="1" applyBorder="1" applyAlignment="1">
      <alignment horizontal="left" vertical="center" shrinkToFit="1"/>
    </xf>
    <xf numFmtId="0" fontId="24" fillId="0" borderId="18" xfId="0" applyFont="1" applyBorder="1" applyAlignment="1">
      <alignment horizontal="left" vertical="center"/>
    </xf>
    <xf numFmtId="0" fontId="24" fillId="0" borderId="17" xfId="0" applyFont="1" applyBorder="1" applyAlignment="1">
      <alignment horizontal="left" vertical="center"/>
    </xf>
    <xf numFmtId="0" fontId="0" fillId="37" borderId="0" xfId="0" applyFill="1" applyAlignment="1" applyProtection="1">
      <alignment vertical="top" shrinkToFit="1"/>
      <protection locked="0"/>
    </xf>
    <xf numFmtId="0" fontId="0" fillId="0" borderId="0" xfId="0" applyAlignment="1">
      <alignment vertical="top" shrinkToFit="1"/>
    </xf>
    <xf numFmtId="0" fontId="0" fillId="37" borderId="15" xfId="0" applyFill="1" applyBorder="1" applyAlignment="1" applyProtection="1">
      <alignment vertical="top" shrinkToFit="1"/>
      <protection locked="0"/>
    </xf>
    <xf numFmtId="0" fontId="0" fillId="0" borderId="15" xfId="0" applyBorder="1" applyAlignment="1">
      <alignment vertical="top" shrinkToFit="1"/>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5" fillId="0" borderId="16" xfId="573" applyFont="1" applyBorder="1" applyAlignment="1">
      <alignment horizontal="left" vertical="center" wrapText="1"/>
    </xf>
    <xf numFmtId="0" fontId="25" fillId="0" borderId="18" xfId="573" applyFont="1" applyBorder="1" applyAlignment="1">
      <alignment horizontal="left" vertical="center" wrapText="1"/>
    </xf>
    <xf numFmtId="0" fontId="25" fillId="0" borderId="17" xfId="573" applyFont="1" applyBorder="1" applyAlignment="1">
      <alignment horizontal="left" vertical="center" wrapText="1"/>
    </xf>
    <xf numFmtId="0" fontId="25" fillId="0" borderId="16" xfId="578" applyFont="1" applyBorder="1" applyAlignment="1">
      <alignment horizontal="left" vertical="center" wrapText="1"/>
    </xf>
    <xf numFmtId="0" fontId="25" fillId="0" borderId="18" xfId="578" applyFont="1" applyBorder="1" applyAlignment="1">
      <alignment horizontal="left" vertical="center" wrapText="1"/>
    </xf>
    <xf numFmtId="0" fontId="25" fillId="0" borderId="17" xfId="578" applyFont="1" applyBorder="1" applyAlignment="1">
      <alignment horizontal="left" vertical="center" wrapText="1"/>
    </xf>
    <xf numFmtId="0" fontId="25" fillId="0" borderId="16" xfId="559" applyFont="1" applyBorder="1" applyAlignment="1">
      <alignment horizontal="left" vertical="center" wrapText="1"/>
    </xf>
    <xf numFmtId="0" fontId="25" fillId="0" borderId="18" xfId="559" applyFont="1" applyBorder="1" applyAlignment="1">
      <alignment horizontal="left" vertical="center" wrapText="1"/>
    </xf>
    <xf numFmtId="0" fontId="25" fillId="0" borderId="17" xfId="559" applyFont="1" applyBorder="1" applyAlignment="1">
      <alignment horizontal="left" vertical="center" wrapText="1"/>
    </xf>
    <xf numFmtId="0" fontId="25" fillId="0" borderId="21" xfId="0" applyFont="1" applyBorder="1" applyAlignment="1">
      <alignment horizontal="left" vertical="center"/>
    </xf>
    <xf numFmtId="0" fontId="25" fillId="0" borderId="0" xfId="0" applyFont="1" applyAlignment="1">
      <alignment horizontal="left" vertical="center"/>
    </xf>
    <xf numFmtId="0" fontId="31" fillId="0" borderId="16" xfId="0" applyFont="1" applyBorder="1" applyAlignment="1">
      <alignment horizontal="left" vertical="center" wrapText="1"/>
    </xf>
    <xf numFmtId="0" fontId="31" fillId="0" borderId="18" xfId="0" applyFont="1" applyBorder="1" applyAlignment="1">
      <alignment horizontal="left" vertical="center" wrapText="1"/>
    </xf>
    <xf numFmtId="0" fontId="31" fillId="0" borderId="17" xfId="0" applyFont="1" applyBorder="1" applyAlignment="1">
      <alignment horizontal="left" vertical="center" wrapText="1"/>
    </xf>
    <xf numFmtId="0" fontId="24" fillId="37" borderId="0" xfId="0" applyFont="1" applyFill="1" applyAlignment="1" applyProtection="1">
      <alignment vertical="top" shrinkToFit="1"/>
      <protection locked="0"/>
    </xf>
    <xf numFmtId="0" fontId="24" fillId="37" borderId="15" xfId="0" applyFont="1" applyFill="1" applyBorder="1" applyAlignment="1" applyProtection="1">
      <alignment vertical="top" shrinkToFit="1"/>
      <protection locked="0"/>
    </xf>
    <xf numFmtId="0" fontId="25" fillId="0" borderId="19" xfId="707" applyFont="1" applyBorder="1" applyAlignment="1">
      <alignment horizontal="left" vertical="center" wrapText="1"/>
    </xf>
    <xf numFmtId="0" fontId="25" fillId="0" borderId="14" xfId="707" applyFont="1" applyBorder="1" applyAlignment="1">
      <alignment horizontal="left" vertical="center" wrapText="1"/>
    </xf>
    <xf numFmtId="0" fontId="25" fillId="0" borderId="21" xfId="707" applyFont="1" applyBorder="1" applyAlignment="1">
      <alignment horizontal="left" vertical="center" wrapText="1"/>
    </xf>
    <xf numFmtId="0" fontId="25" fillId="0" borderId="0" xfId="707" applyFont="1" applyAlignment="1">
      <alignment horizontal="left" vertical="center" wrapText="1"/>
    </xf>
  </cellXfs>
  <cellStyles count="718">
    <cellStyle name="20% - アクセント 1" xfId="1" builtinId="30" customBuiltin="1"/>
    <cellStyle name="20% - アクセント 1 2" xfId="2" xr:uid="{00000000-0005-0000-0000-000001000000}"/>
    <cellStyle name="20% - アクセント 1 2 2" xfId="3" xr:uid="{00000000-0005-0000-0000-000002000000}"/>
    <cellStyle name="20% - アクセント 1 2 2 2" xfId="4" xr:uid="{00000000-0005-0000-0000-000003000000}"/>
    <cellStyle name="20% - アクセント 1 2 3" xfId="5" xr:uid="{00000000-0005-0000-0000-000004000000}"/>
    <cellStyle name="20% - アクセント 1 3" xfId="6" xr:uid="{00000000-0005-0000-0000-000005000000}"/>
    <cellStyle name="20% - アクセント 1 3 2" xfId="7" xr:uid="{00000000-0005-0000-0000-000006000000}"/>
    <cellStyle name="20% - アクセント 1 3 2 2" xfId="8" xr:uid="{00000000-0005-0000-0000-000007000000}"/>
    <cellStyle name="20% - アクセント 1 3 3" xfId="9" xr:uid="{00000000-0005-0000-0000-000008000000}"/>
    <cellStyle name="20% - アクセント 1 4" xfId="10" xr:uid="{00000000-0005-0000-0000-000009000000}"/>
    <cellStyle name="20% - アクセント 1 4 2" xfId="11" xr:uid="{00000000-0005-0000-0000-00000A000000}"/>
    <cellStyle name="20% - アクセント 1 4 2 2" xfId="12" xr:uid="{00000000-0005-0000-0000-00000B000000}"/>
    <cellStyle name="20% - アクセント 1 4 3" xfId="13" xr:uid="{00000000-0005-0000-0000-00000C000000}"/>
    <cellStyle name="20% - アクセント 1 5" xfId="14" xr:uid="{00000000-0005-0000-0000-00000D000000}"/>
    <cellStyle name="20% - アクセント 1 5 2" xfId="15" xr:uid="{00000000-0005-0000-0000-00000E000000}"/>
    <cellStyle name="20% - アクセント 1 5 2 2" xfId="16" xr:uid="{00000000-0005-0000-0000-00000F000000}"/>
    <cellStyle name="20% - アクセント 1 5 3" xfId="17" xr:uid="{00000000-0005-0000-0000-000010000000}"/>
    <cellStyle name="20% - アクセント 1 6" xfId="18" xr:uid="{00000000-0005-0000-0000-000011000000}"/>
    <cellStyle name="20% - アクセント 1 7" xfId="19" xr:uid="{00000000-0005-0000-0000-000012000000}"/>
    <cellStyle name="20% - アクセント 2" xfId="20" builtinId="34" customBuiltin="1"/>
    <cellStyle name="20% - アクセント 2 2" xfId="21" xr:uid="{00000000-0005-0000-0000-000014000000}"/>
    <cellStyle name="20% - アクセント 2 2 2" xfId="22" xr:uid="{00000000-0005-0000-0000-000015000000}"/>
    <cellStyle name="20% - アクセント 2 2 2 2" xfId="23" xr:uid="{00000000-0005-0000-0000-000016000000}"/>
    <cellStyle name="20% - アクセント 2 2 3" xfId="24" xr:uid="{00000000-0005-0000-0000-000017000000}"/>
    <cellStyle name="20% - アクセント 2 3" xfId="25" xr:uid="{00000000-0005-0000-0000-000018000000}"/>
    <cellStyle name="20% - アクセント 2 3 2" xfId="26" xr:uid="{00000000-0005-0000-0000-000019000000}"/>
    <cellStyle name="20% - アクセント 2 3 2 2" xfId="27" xr:uid="{00000000-0005-0000-0000-00001A000000}"/>
    <cellStyle name="20% - アクセント 2 3 3" xfId="28" xr:uid="{00000000-0005-0000-0000-00001B000000}"/>
    <cellStyle name="20% - アクセント 2 4" xfId="29" xr:uid="{00000000-0005-0000-0000-00001C000000}"/>
    <cellStyle name="20% - アクセント 2 4 2" xfId="30" xr:uid="{00000000-0005-0000-0000-00001D000000}"/>
    <cellStyle name="20% - アクセント 2 4 2 2" xfId="31" xr:uid="{00000000-0005-0000-0000-00001E000000}"/>
    <cellStyle name="20% - アクセント 2 4 3" xfId="32" xr:uid="{00000000-0005-0000-0000-00001F000000}"/>
    <cellStyle name="20% - アクセント 2 5" xfId="33" xr:uid="{00000000-0005-0000-0000-000020000000}"/>
    <cellStyle name="20% - アクセント 2 5 2" xfId="34" xr:uid="{00000000-0005-0000-0000-000021000000}"/>
    <cellStyle name="20% - アクセント 2 5 2 2" xfId="35" xr:uid="{00000000-0005-0000-0000-000022000000}"/>
    <cellStyle name="20% - アクセント 2 5 3" xfId="36" xr:uid="{00000000-0005-0000-0000-000023000000}"/>
    <cellStyle name="20% - アクセント 2 6" xfId="37" xr:uid="{00000000-0005-0000-0000-000024000000}"/>
    <cellStyle name="20% - アクセント 2 7" xfId="38" xr:uid="{00000000-0005-0000-0000-000025000000}"/>
    <cellStyle name="20% - アクセント 3" xfId="39" builtinId="38" customBuiltin="1"/>
    <cellStyle name="20% - アクセント 3 2" xfId="40" xr:uid="{00000000-0005-0000-0000-000027000000}"/>
    <cellStyle name="20% - アクセント 3 2 2" xfId="41" xr:uid="{00000000-0005-0000-0000-000028000000}"/>
    <cellStyle name="20% - アクセント 3 2 2 2" xfId="42" xr:uid="{00000000-0005-0000-0000-000029000000}"/>
    <cellStyle name="20% - アクセント 3 2 3" xfId="43" xr:uid="{00000000-0005-0000-0000-00002A000000}"/>
    <cellStyle name="20% - アクセント 3 3" xfId="44" xr:uid="{00000000-0005-0000-0000-00002B000000}"/>
    <cellStyle name="20% - アクセント 3 3 2" xfId="45" xr:uid="{00000000-0005-0000-0000-00002C000000}"/>
    <cellStyle name="20% - アクセント 3 3 2 2" xfId="46" xr:uid="{00000000-0005-0000-0000-00002D000000}"/>
    <cellStyle name="20% - アクセント 3 3 3" xfId="47" xr:uid="{00000000-0005-0000-0000-00002E000000}"/>
    <cellStyle name="20% - アクセント 3 4" xfId="48" xr:uid="{00000000-0005-0000-0000-00002F000000}"/>
    <cellStyle name="20% - アクセント 3 4 2" xfId="49" xr:uid="{00000000-0005-0000-0000-000030000000}"/>
    <cellStyle name="20% - アクセント 3 4 2 2" xfId="50" xr:uid="{00000000-0005-0000-0000-000031000000}"/>
    <cellStyle name="20% - アクセント 3 4 3" xfId="51" xr:uid="{00000000-0005-0000-0000-000032000000}"/>
    <cellStyle name="20% - アクセント 3 5" xfId="52" xr:uid="{00000000-0005-0000-0000-000033000000}"/>
    <cellStyle name="20% - アクセント 3 5 2" xfId="53" xr:uid="{00000000-0005-0000-0000-000034000000}"/>
    <cellStyle name="20% - アクセント 3 5 2 2" xfId="54" xr:uid="{00000000-0005-0000-0000-000035000000}"/>
    <cellStyle name="20% - アクセント 3 5 3" xfId="55" xr:uid="{00000000-0005-0000-0000-000036000000}"/>
    <cellStyle name="20% - アクセント 3 6" xfId="56" xr:uid="{00000000-0005-0000-0000-000037000000}"/>
    <cellStyle name="20% - アクセント 3 7" xfId="57" xr:uid="{00000000-0005-0000-0000-000038000000}"/>
    <cellStyle name="20% - アクセント 4" xfId="58" builtinId="42" customBuiltin="1"/>
    <cellStyle name="20% - アクセント 4 2" xfId="59" xr:uid="{00000000-0005-0000-0000-00003A000000}"/>
    <cellStyle name="20% - アクセント 4 2 2" xfId="60" xr:uid="{00000000-0005-0000-0000-00003B000000}"/>
    <cellStyle name="20% - アクセント 4 2 2 2" xfId="61" xr:uid="{00000000-0005-0000-0000-00003C000000}"/>
    <cellStyle name="20% - アクセント 4 2 3" xfId="62" xr:uid="{00000000-0005-0000-0000-00003D000000}"/>
    <cellStyle name="20% - アクセント 4 3" xfId="63" xr:uid="{00000000-0005-0000-0000-00003E000000}"/>
    <cellStyle name="20% - アクセント 4 3 2" xfId="64" xr:uid="{00000000-0005-0000-0000-00003F000000}"/>
    <cellStyle name="20% - アクセント 4 3 2 2" xfId="65" xr:uid="{00000000-0005-0000-0000-000040000000}"/>
    <cellStyle name="20% - アクセント 4 3 3" xfId="66" xr:uid="{00000000-0005-0000-0000-000041000000}"/>
    <cellStyle name="20% - アクセント 4 4" xfId="67" xr:uid="{00000000-0005-0000-0000-000042000000}"/>
    <cellStyle name="20% - アクセント 4 4 2" xfId="68" xr:uid="{00000000-0005-0000-0000-000043000000}"/>
    <cellStyle name="20% - アクセント 4 4 2 2" xfId="69" xr:uid="{00000000-0005-0000-0000-000044000000}"/>
    <cellStyle name="20% - アクセント 4 4 3" xfId="70" xr:uid="{00000000-0005-0000-0000-000045000000}"/>
    <cellStyle name="20% - アクセント 4 5" xfId="71" xr:uid="{00000000-0005-0000-0000-000046000000}"/>
    <cellStyle name="20% - アクセント 4 5 2" xfId="72" xr:uid="{00000000-0005-0000-0000-000047000000}"/>
    <cellStyle name="20% - アクセント 4 5 2 2" xfId="73" xr:uid="{00000000-0005-0000-0000-000048000000}"/>
    <cellStyle name="20% - アクセント 4 5 3" xfId="74" xr:uid="{00000000-0005-0000-0000-000049000000}"/>
    <cellStyle name="20% - アクセント 4 6" xfId="75" xr:uid="{00000000-0005-0000-0000-00004A000000}"/>
    <cellStyle name="20% - アクセント 4 7" xfId="76" xr:uid="{00000000-0005-0000-0000-00004B000000}"/>
    <cellStyle name="20% - アクセント 5" xfId="77" builtinId="46" customBuiltin="1"/>
    <cellStyle name="20% - アクセント 5 2" xfId="78" xr:uid="{00000000-0005-0000-0000-00004D000000}"/>
    <cellStyle name="20% - アクセント 5 2 2" xfId="79" xr:uid="{00000000-0005-0000-0000-00004E000000}"/>
    <cellStyle name="20% - アクセント 5 2 2 2" xfId="80" xr:uid="{00000000-0005-0000-0000-00004F000000}"/>
    <cellStyle name="20% - アクセント 5 2 3" xfId="81" xr:uid="{00000000-0005-0000-0000-000050000000}"/>
    <cellStyle name="20% - アクセント 5 3" xfId="82" xr:uid="{00000000-0005-0000-0000-000051000000}"/>
    <cellStyle name="20% - アクセント 5 3 2" xfId="83" xr:uid="{00000000-0005-0000-0000-000052000000}"/>
    <cellStyle name="20% - アクセント 5 3 2 2" xfId="84" xr:uid="{00000000-0005-0000-0000-000053000000}"/>
    <cellStyle name="20% - アクセント 5 3 3" xfId="85" xr:uid="{00000000-0005-0000-0000-000054000000}"/>
    <cellStyle name="20% - アクセント 5 4" xfId="86" xr:uid="{00000000-0005-0000-0000-000055000000}"/>
    <cellStyle name="20% - アクセント 5 4 2" xfId="87" xr:uid="{00000000-0005-0000-0000-000056000000}"/>
    <cellStyle name="20% - アクセント 5 4 2 2" xfId="88" xr:uid="{00000000-0005-0000-0000-000057000000}"/>
    <cellStyle name="20% - アクセント 5 4 3" xfId="89" xr:uid="{00000000-0005-0000-0000-000058000000}"/>
    <cellStyle name="20% - アクセント 5 5" xfId="90" xr:uid="{00000000-0005-0000-0000-000059000000}"/>
    <cellStyle name="20% - アクセント 5 5 2" xfId="91" xr:uid="{00000000-0005-0000-0000-00005A000000}"/>
    <cellStyle name="20% - アクセント 5 5 2 2" xfId="92" xr:uid="{00000000-0005-0000-0000-00005B000000}"/>
    <cellStyle name="20% - アクセント 5 5 3" xfId="93" xr:uid="{00000000-0005-0000-0000-00005C000000}"/>
    <cellStyle name="20% - アクセント 5 6" xfId="94" xr:uid="{00000000-0005-0000-0000-00005D000000}"/>
    <cellStyle name="20% - アクセント 5 7" xfId="95" xr:uid="{00000000-0005-0000-0000-00005E000000}"/>
    <cellStyle name="20% - アクセント 6" xfId="96" builtinId="50" customBuiltin="1"/>
    <cellStyle name="20% - アクセント 6 2" xfId="97" xr:uid="{00000000-0005-0000-0000-000060000000}"/>
    <cellStyle name="20% - アクセント 6 2 2" xfId="98" xr:uid="{00000000-0005-0000-0000-000061000000}"/>
    <cellStyle name="20% - アクセント 6 2 2 2" xfId="99" xr:uid="{00000000-0005-0000-0000-000062000000}"/>
    <cellStyle name="20% - アクセント 6 2 3" xfId="100" xr:uid="{00000000-0005-0000-0000-000063000000}"/>
    <cellStyle name="20% - アクセント 6 3" xfId="101" xr:uid="{00000000-0005-0000-0000-000064000000}"/>
    <cellStyle name="20% - アクセント 6 3 2" xfId="102" xr:uid="{00000000-0005-0000-0000-000065000000}"/>
    <cellStyle name="20% - アクセント 6 3 2 2" xfId="103" xr:uid="{00000000-0005-0000-0000-000066000000}"/>
    <cellStyle name="20% - アクセント 6 3 3" xfId="104" xr:uid="{00000000-0005-0000-0000-000067000000}"/>
    <cellStyle name="20% - アクセント 6 4" xfId="105" xr:uid="{00000000-0005-0000-0000-000068000000}"/>
    <cellStyle name="20% - アクセント 6 4 2" xfId="106" xr:uid="{00000000-0005-0000-0000-000069000000}"/>
    <cellStyle name="20% - アクセント 6 4 2 2" xfId="107" xr:uid="{00000000-0005-0000-0000-00006A000000}"/>
    <cellStyle name="20% - アクセント 6 4 3" xfId="108" xr:uid="{00000000-0005-0000-0000-00006B000000}"/>
    <cellStyle name="20% - アクセント 6 5" xfId="109" xr:uid="{00000000-0005-0000-0000-00006C000000}"/>
    <cellStyle name="20% - アクセント 6 5 2" xfId="110" xr:uid="{00000000-0005-0000-0000-00006D000000}"/>
    <cellStyle name="20% - アクセント 6 5 2 2" xfId="111" xr:uid="{00000000-0005-0000-0000-00006E000000}"/>
    <cellStyle name="20% - アクセント 6 5 3" xfId="112" xr:uid="{00000000-0005-0000-0000-00006F000000}"/>
    <cellStyle name="20% - アクセント 6 6" xfId="113" xr:uid="{00000000-0005-0000-0000-000070000000}"/>
    <cellStyle name="20% - アクセント 6 7" xfId="114" xr:uid="{00000000-0005-0000-0000-000071000000}"/>
    <cellStyle name="40% - アクセント 1" xfId="115" builtinId="31" customBuiltin="1"/>
    <cellStyle name="40% - アクセント 1 2" xfId="116" xr:uid="{00000000-0005-0000-0000-000073000000}"/>
    <cellStyle name="40% - アクセント 1 2 2" xfId="117" xr:uid="{00000000-0005-0000-0000-000074000000}"/>
    <cellStyle name="40% - アクセント 1 2 2 2" xfId="118" xr:uid="{00000000-0005-0000-0000-000075000000}"/>
    <cellStyle name="40% - アクセント 1 2 3" xfId="119" xr:uid="{00000000-0005-0000-0000-000076000000}"/>
    <cellStyle name="40% - アクセント 1 3" xfId="120" xr:uid="{00000000-0005-0000-0000-000077000000}"/>
    <cellStyle name="40% - アクセント 1 3 2" xfId="121" xr:uid="{00000000-0005-0000-0000-000078000000}"/>
    <cellStyle name="40% - アクセント 1 3 2 2" xfId="122" xr:uid="{00000000-0005-0000-0000-000079000000}"/>
    <cellStyle name="40% - アクセント 1 3 3" xfId="123" xr:uid="{00000000-0005-0000-0000-00007A000000}"/>
    <cellStyle name="40% - アクセント 1 4" xfId="124" xr:uid="{00000000-0005-0000-0000-00007B000000}"/>
    <cellStyle name="40% - アクセント 1 4 2" xfId="125" xr:uid="{00000000-0005-0000-0000-00007C000000}"/>
    <cellStyle name="40% - アクセント 1 4 2 2" xfId="126" xr:uid="{00000000-0005-0000-0000-00007D000000}"/>
    <cellStyle name="40% - アクセント 1 4 3" xfId="127" xr:uid="{00000000-0005-0000-0000-00007E000000}"/>
    <cellStyle name="40% - アクセント 1 5" xfId="128" xr:uid="{00000000-0005-0000-0000-00007F000000}"/>
    <cellStyle name="40% - アクセント 1 5 2" xfId="129" xr:uid="{00000000-0005-0000-0000-000080000000}"/>
    <cellStyle name="40% - アクセント 1 5 2 2" xfId="130" xr:uid="{00000000-0005-0000-0000-000081000000}"/>
    <cellStyle name="40% - アクセント 1 5 3" xfId="131" xr:uid="{00000000-0005-0000-0000-000082000000}"/>
    <cellStyle name="40% - アクセント 1 6" xfId="132" xr:uid="{00000000-0005-0000-0000-000083000000}"/>
    <cellStyle name="40% - アクセント 1 7" xfId="133" xr:uid="{00000000-0005-0000-0000-000084000000}"/>
    <cellStyle name="40% - アクセント 2" xfId="134" builtinId="35" customBuiltin="1"/>
    <cellStyle name="40% - アクセント 2 2" xfId="135" xr:uid="{00000000-0005-0000-0000-000086000000}"/>
    <cellStyle name="40% - アクセント 2 2 2" xfId="136" xr:uid="{00000000-0005-0000-0000-000087000000}"/>
    <cellStyle name="40% - アクセント 2 2 2 2" xfId="137" xr:uid="{00000000-0005-0000-0000-000088000000}"/>
    <cellStyle name="40% - アクセント 2 2 3" xfId="138" xr:uid="{00000000-0005-0000-0000-000089000000}"/>
    <cellStyle name="40% - アクセント 2 3" xfId="139" xr:uid="{00000000-0005-0000-0000-00008A000000}"/>
    <cellStyle name="40% - アクセント 2 3 2" xfId="140" xr:uid="{00000000-0005-0000-0000-00008B000000}"/>
    <cellStyle name="40% - アクセント 2 3 2 2" xfId="141" xr:uid="{00000000-0005-0000-0000-00008C000000}"/>
    <cellStyle name="40% - アクセント 2 3 3" xfId="142" xr:uid="{00000000-0005-0000-0000-00008D000000}"/>
    <cellStyle name="40% - アクセント 2 4" xfId="143" xr:uid="{00000000-0005-0000-0000-00008E000000}"/>
    <cellStyle name="40% - アクセント 2 4 2" xfId="144" xr:uid="{00000000-0005-0000-0000-00008F000000}"/>
    <cellStyle name="40% - アクセント 2 4 2 2" xfId="145" xr:uid="{00000000-0005-0000-0000-000090000000}"/>
    <cellStyle name="40% - アクセント 2 4 3" xfId="146" xr:uid="{00000000-0005-0000-0000-000091000000}"/>
    <cellStyle name="40% - アクセント 2 5" xfId="147" xr:uid="{00000000-0005-0000-0000-000092000000}"/>
    <cellStyle name="40% - アクセント 2 5 2" xfId="148" xr:uid="{00000000-0005-0000-0000-000093000000}"/>
    <cellStyle name="40% - アクセント 2 5 2 2" xfId="149" xr:uid="{00000000-0005-0000-0000-000094000000}"/>
    <cellStyle name="40% - アクセント 2 5 3" xfId="150" xr:uid="{00000000-0005-0000-0000-000095000000}"/>
    <cellStyle name="40% - アクセント 2 6" xfId="151" xr:uid="{00000000-0005-0000-0000-000096000000}"/>
    <cellStyle name="40% - アクセント 2 7" xfId="152" xr:uid="{00000000-0005-0000-0000-000097000000}"/>
    <cellStyle name="40% - アクセント 3" xfId="153" builtinId="39" customBuiltin="1"/>
    <cellStyle name="40% - アクセント 3 2" xfId="154" xr:uid="{00000000-0005-0000-0000-000099000000}"/>
    <cellStyle name="40% - アクセント 3 2 2" xfId="155" xr:uid="{00000000-0005-0000-0000-00009A000000}"/>
    <cellStyle name="40% - アクセント 3 2 2 2" xfId="156" xr:uid="{00000000-0005-0000-0000-00009B000000}"/>
    <cellStyle name="40% - アクセント 3 2 3" xfId="157" xr:uid="{00000000-0005-0000-0000-00009C000000}"/>
    <cellStyle name="40% - アクセント 3 3" xfId="158" xr:uid="{00000000-0005-0000-0000-00009D000000}"/>
    <cellStyle name="40% - アクセント 3 3 2" xfId="159" xr:uid="{00000000-0005-0000-0000-00009E000000}"/>
    <cellStyle name="40% - アクセント 3 3 2 2" xfId="160" xr:uid="{00000000-0005-0000-0000-00009F000000}"/>
    <cellStyle name="40% - アクセント 3 3 3" xfId="161" xr:uid="{00000000-0005-0000-0000-0000A0000000}"/>
    <cellStyle name="40% - アクセント 3 4" xfId="162" xr:uid="{00000000-0005-0000-0000-0000A1000000}"/>
    <cellStyle name="40% - アクセント 3 4 2" xfId="163" xr:uid="{00000000-0005-0000-0000-0000A2000000}"/>
    <cellStyle name="40% - アクセント 3 4 2 2" xfId="164" xr:uid="{00000000-0005-0000-0000-0000A3000000}"/>
    <cellStyle name="40% - アクセント 3 4 3" xfId="165" xr:uid="{00000000-0005-0000-0000-0000A4000000}"/>
    <cellStyle name="40% - アクセント 3 5" xfId="166" xr:uid="{00000000-0005-0000-0000-0000A5000000}"/>
    <cellStyle name="40% - アクセント 3 5 2" xfId="167" xr:uid="{00000000-0005-0000-0000-0000A6000000}"/>
    <cellStyle name="40% - アクセント 3 5 2 2" xfId="168" xr:uid="{00000000-0005-0000-0000-0000A7000000}"/>
    <cellStyle name="40% - アクセント 3 5 3" xfId="169" xr:uid="{00000000-0005-0000-0000-0000A8000000}"/>
    <cellStyle name="40% - アクセント 3 6" xfId="170" xr:uid="{00000000-0005-0000-0000-0000A9000000}"/>
    <cellStyle name="40% - アクセント 3 7" xfId="171" xr:uid="{00000000-0005-0000-0000-0000AA000000}"/>
    <cellStyle name="40% - アクセント 4" xfId="172" builtinId="43" customBuiltin="1"/>
    <cellStyle name="40% - アクセント 4 2" xfId="173" xr:uid="{00000000-0005-0000-0000-0000AC000000}"/>
    <cellStyle name="40% - アクセント 4 2 2" xfId="174" xr:uid="{00000000-0005-0000-0000-0000AD000000}"/>
    <cellStyle name="40% - アクセント 4 2 2 2" xfId="175" xr:uid="{00000000-0005-0000-0000-0000AE000000}"/>
    <cellStyle name="40% - アクセント 4 2 3" xfId="176" xr:uid="{00000000-0005-0000-0000-0000AF000000}"/>
    <cellStyle name="40% - アクセント 4 3" xfId="177" xr:uid="{00000000-0005-0000-0000-0000B0000000}"/>
    <cellStyle name="40% - アクセント 4 3 2" xfId="178" xr:uid="{00000000-0005-0000-0000-0000B1000000}"/>
    <cellStyle name="40% - アクセント 4 3 2 2" xfId="179" xr:uid="{00000000-0005-0000-0000-0000B2000000}"/>
    <cellStyle name="40% - アクセント 4 3 3" xfId="180" xr:uid="{00000000-0005-0000-0000-0000B3000000}"/>
    <cellStyle name="40% - アクセント 4 4" xfId="181" xr:uid="{00000000-0005-0000-0000-0000B4000000}"/>
    <cellStyle name="40% - アクセント 4 4 2" xfId="182" xr:uid="{00000000-0005-0000-0000-0000B5000000}"/>
    <cellStyle name="40% - アクセント 4 4 2 2" xfId="183" xr:uid="{00000000-0005-0000-0000-0000B6000000}"/>
    <cellStyle name="40% - アクセント 4 4 3" xfId="184" xr:uid="{00000000-0005-0000-0000-0000B7000000}"/>
    <cellStyle name="40% - アクセント 4 5" xfId="185" xr:uid="{00000000-0005-0000-0000-0000B8000000}"/>
    <cellStyle name="40% - アクセント 4 5 2" xfId="186" xr:uid="{00000000-0005-0000-0000-0000B9000000}"/>
    <cellStyle name="40% - アクセント 4 5 2 2" xfId="187" xr:uid="{00000000-0005-0000-0000-0000BA000000}"/>
    <cellStyle name="40% - アクセント 4 5 3" xfId="188" xr:uid="{00000000-0005-0000-0000-0000BB000000}"/>
    <cellStyle name="40% - アクセント 4 6" xfId="189" xr:uid="{00000000-0005-0000-0000-0000BC000000}"/>
    <cellStyle name="40% - アクセント 4 7" xfId="190" xr:uid="{00000000-0005-0000-0000-0000BD000000}"/>
    <cellStyle name="40% - アクセント 5" xfId="191" builtinId="47" customBuiltin="1"/>
    <cellStyle name="40% - アクセント 5 2" xfId="192" xr:uid="{00000000-0005-0000-0000-0000BF000000}"/>
    <cellStyle name="40% - アクセント 5 2 2" xfId="193" xr:uid="{00000000-0005-0000-0000-0000C0000000}"/>
    <cellStyle name="40% - アクセント 5 2 2 2" xfId="194" xr:uid="{00000000-0005-0000-0000-0000C1000000}"/>
    <cellStyle name="40% - アクセント 5 2 3" xfId="195" xr:uid="{00000000-0005-0000-0000-0000C2000000}"/>
    <cellStyle name="40% - アクセント 5 3" xfId="196" xr:uid="{00000000-0005-0000-0000-0000C3000000}"/>
    <cellStyle name="40% - アクセント 5 3 2" xfId="197" xr:uid="{00000000-0005-0000-0000-0000C4000000}"/>
    <cellStyle name="40% - アクセント 5 3 2 2" xfId="198" xr:uid="{00000000-0005-0000-0000-0000C5000000}"/>
    <cellStyle name="40% - アクセント 5 3 3" xfId="199" xr:uid="{00000000-0005-0000-0000-0000C6000000}"/>
    <cellStyle name="40% - アクセント 5 4" xfId="200" xr:uid="{00000000-0005-0000-0000-0000C7000000}"/>
    <cellStyle name="40% - アクセント 5 4 2" xfId="201" xr:uid="{00000000-0005-0000-0000-0000C8000000}"/>
    <cellStyle name="40% - アクセント 5 4 2 2" xfId="202" xr:uid="{00000000-0005-0000-0000-0000C9000000}"/>
    <cellStyle name="40% - アクセント 5 4 3" xfId="203" xr:uid="{00000000-0005-0000-0000-0000CA000000}"/>
    <cellStyle name="40% - アクセント 5 5" xfId="204" xr:uid="{00000000-0005-0000-0000-0000CB000000}"/>
    <cellStyle name="40% - アクセント 5 5 2" xfId="205" xr:uid="{00000000-0005-0000-0000-0000CC000000}"/>
    <cellStyle name="40% - アクセント 5 5 2 2" xfId="206" xr:uid="{00000000-0005-0000-0000-0000CD000000}"/>
    <cellStyle name="40% - アクセント 5 5 3" xfId="207" xr:uid="{00000000-0005-0000-0000-0000CE000000}"/>
    <cellStyle name="40% - アクセント 5 6" xfId="208" xr:uid="{00000000-0005-0000-0000-0000CF000000}"/>
    <cellStyle name="40% - アクセント 5 7" xfId="209" xr:uid="{00000000-0005-0000-0000-0000D0000000}"/>
    <cellStyle name="40% - アクセント 6" xfId="210" builtinId="51" customBuiltin="1"/>
    <cellStyle name="40% - アクセント 6 2" xfId="211" xr:uid="{00000000-0005-0000-0000-0000D2000000}"/>
    <cellStyle name="40% - アクセント 6 2 2" xfId="212" xr:uid="{00000000-0005-0000-0000-0000D3000000}"/>
    <cellStyle name="40% - アクセント 6 2 2 2" xfId="213" xr:uid="{00000000-0005-0000-0000-0000D4000000}"/>
    <cellStyle name="40% - アクセント 6 2 3" xfId="214" xr:uid="{00000000-0005-0000-0000-0000D5000000}"/>
    <cellStyle name="40% - アクセント 6 3" xfId="215" xr:uid="{00000000-0005-0000-0000-0000D6000000}"/>
    <cellStyle name="40% - アクセント 6 3 2" xfId="216" xr:uid="{00000000-0005-0000-0000-0000D7000000}"/>
    <cellStyle name="40% - アクセント 6 3 2 2" xfId="217" xr:uid="{00000000-0005-0000-0000-0000D8000000}"/>
    <cellStyle name="40% - アクセント 6 3 3" xfId="218" xr:uid="{00000000-0005-0000-0000-0000D9000000}"/>
    <cellStyle name="40% - アクセント 6 4" xfId="219" xr:uid="{00000000-0005-0000-0000-0000DA000000}"/>
    <cellStyle name="40% - アクセント 6 4 2" xfId="220" xr:uid="{00000000-0005-0000-0000-0000DB000000}"/>
    <cellStyle name="40% - アクセント 6 4 2 2" xfId="221" xr:uid="{00000000-0005-0000-0000-0000DC000000}"/>
    <cellStyle name="40% - アクセント 6 4 3" xfId="222" xr:uid="{00000000-0005-0000-0000-0000DD000000}"/>
    <cellStyle name="40% - アクセント 6 5" xfId="223" xr:uid="{00000000-0005-0000-0000-0000DE000000}"/>
    <cellStyle name="40% - アクセント 6 5 2" xfId="224" xr:uid="{00000000-0005-0000-0000-0000DF000000}"/>
    <cellStyle name="40% - アクセント 6 5 2 2" xfId="225" xr:uid="{00000000-0005-0000-0000-0000E0000000}"/>
    <cellStyle name="40% - アクセント 6 5 3" xfId="226" xr:uid="{00000000-0005-0000-0000-0000E1000000}"/>
    <cellStyle name="40% - アクセント 6 6" xfId="227" xr:uid="{00000000-0005-0000-0000-0000E2000000}"/>
    <cellStyle name="40% - アクセント 6 7" xfId="228" xr:uid="{00000000-0005-0000-0000-0000E3000000}"/>
    <cellStyle name="60% - アクセント 1" xfId="229" builtinId="32" customBuiltin="1"/>
    <cellStyle name="60% - アクセント 1 2" xfId="230" xr:uid="{00000000-0005-0000-0000-0000E5000000}"/>
    <cellStyle name="60% - アクセント 1 3" xfId="231" xr:uid="{00000000-0005-0000-0000-0000E6000000}"/>
    <cellStyle name="60% - アクセント 1 4" xfId="232" xr:uid="{00000000-0005-0000-0000-0000E7000000}"/>
    <cellStyle name="60% - アクセント 1 5" xfId="233" xr:uid="{00000000-0005-0000-0000-0000E8000000}"/>
    <cellStyle name="60% - アクセント 1 6" xfId="234" xr:uid="{00000000-0005-0000-0000-0000E9000000}"/>
    <cellStyle name="60% - アクセント 2" xfId="235" builtinId="36" customBuiltin="1"/>
    <cellStyle name="60% - アクセント 2 2" xfId="236" xr:uid="{00000000-0005-0000-0000-0000EB000000}"/>
    <cellStyle name="60% - アクセント 2 3" xfId="237" xr:uid="{00000000-0005-0000-0000-0000EC000000}"/>
    <cellStyle name="60% - アクセント 2 4" xfId="238" xr:uid="{00000000-0005-0000-0000-0000ED000000}"/>
    <cellStyle name="60% - アクセント 2 5" xfId="239" xr:uid="{00000000-0005-0000-0000-0000EE000000}"/>
    <cellStyle name="60% - アクセント 2 6" xfId="240" xr:uid="{00000000-0005-0000-0000-0000EF000000}"/>
    <cellStyle name="60% - アクセント 3" xfId="241" builtinId="40" customBuiltin="1"/>
    <cellStyle name="60% - アクセント 3 2" xfId="242" xr:uid="{00000000-0005-0000-0000-0000F1000000}"/>
    <cellStyle name="60% - アクセント 3 3" xfId="243" xr:uid="{00000000-0005-0000-0000-0000F2000000}"/>
    <cellStyle name="60% - アクセント 3 4" xfId="244" xr:uid="{00000000-0005-0000-0000-0000F3000000}"/>
    <cellStyle name="60% - アクセント 3 5" xfId="245" xr:uid="{00000000-0005-0000-0000-0000F4000000}"/>
    <cellStyle name="60% - アクセント 3 6" xfId="246" xr:uid="{00000000-0005-0000-0000-0000F5000000}"/>
    <cellStyle name="60% - アクセント 4" xfId="247" builtinId="44" customBuiltin="1"/>
    <cellStyle name="60% - アクセント 4 2" xfId="248" xr:uid="{00000000-0005-0000-0000-0000F7000000}"/>
    <cellStyle name="60% - アクセント 4 3" xfId="249" xr:uid="{00000000-0005-0000-0000-0000F8000000}"/>
    <cellStyle name="60% - アクセント 4 4" xfId="250" xr:uid="{00000000-0005-0000-0000-0000F9000000}"/>
    <cellStyle name="60% - アクセント 4 5" xfId="251" xr:uid="{00000000-0005-0000-0000-0000FA000000}"/>
    <cellStyle name="60% - アクセント 4 6" xfId="252" xr:uid="{00000000-0005-0000-0000-0000FB000000}"/>
    <cellStyle name="60% - アクセント 5" xfId="253" builtinId="48" customBuiltin="1"/>
    <cellStyle name="60% - アクセント 5 2" xfId="254" xr:uid="{00000000-0005-0000-0000-0000FD000000}"/>
    <cellStyle name="60% - アクセント 5 3" xfId="255" xr:uid="{00000000-0005-0000-0000-0000FE000000}"/>
    <cellStyle name="60% - アクセント 5 4" xfId="256" xr:uid="{00000000-0005-0000-0000-0000FF000000}"/>
    <cellStyle name="60% - アクセント 5 5" xfId="257" xr:uid="{00000000-0005-0000-0000-000000010000}"/>
    <cellStyle name="60% - アクセント 5 6" xfId="258" xr:uid="{00000000-0005-0000-0000-000001010000}"/>
    <cellStyle name="60% - アクセント 6" xfId="259" builtinId="52" customBuiltin="1"/>
    <cellStyle name="60% - アクセント 6 2" xfId="260" xr:uid="{00000000-0005-0000-0000-000003010000}"/>
    <cellStyle name="60% - アクセント 6 3" xfId="261" xr:uid="{00000000-0005-0000-0000-000004010000}"/>
    <cellStyle name="60% - アクセント 6 4" xfId="262" xr:uid="{00000000-0005-0000-0000-000005010000}"/>
    <cellStyle name="60% - アクセント 6 5" xfId="263" xr:uid="{00000000-0005-0000-0000-000006010000}"/>
    <cellStyle name="60% - アクセント 6 6" xfId="264" xr:uid="{00000000-0005-0000-0000-000007010000}"/>
    <cellStyle name="アクセント 1" xfId="265" builtinId="29" customBuiltin="1"/>
    <cellStyle name="アクセント 1 - 20%" xfId="266" xr:uid="{00000000-0005-0000-0000-000009010000}"/>
    <cellStyle name="アクセント 1 - 20% 2" xfId="267" xr:uid="{00000000-0005-0000-0000-00000A010000}"/>
    <cellStyle name="アクセント 1 - 20% 2 2" xfId="268" xr:uid="{00000000-0005-0000-0000-00000B010000}"/>
    <cellStyle name="アクセント 1 - 20% 3" xfId="269" xr:uid="{00000000-0005-0000-0000-00000C010000}"/>
    <cellStyle name="アクセント 1 - 40%" xfId="270" xr:uid="{00000000-0005-0000-0000-00000D010000}"/>
    <cellStyle name="アクセント 1 - 40% 2" xfId="271" xr:uid="{00000000-0005-0000-0000-00000E010000}"/>
    <cellStyle name="アクセント 1 - 40% 2 2" xfId="272" xr:uid="{00000000-0005-0000-0000-00000F010000}"/>
    <cellStyle name="アクセント 1 - 40% 3" xfId="273" xr:uid="{00000000-0005-0000-0000-000010010000}"/>
    <cellStyle name="アクセント 1 - 60%" xfId="274" xr:uid="{00000000-0005-0000-0000-000011010000}"/>
    <cellStyle name="アクセント 1 2" xfId="275" xr:uid="{00000000-0005-0000-0000-000012010000}"/>
    <cellStyle name="アクセント 1 3" xfId="276" xr:uid="{00000000-0005-0000-0000-000013010000}"/>
    <cellStyle name="アクセント 1 4" xfId="277" xr:uid="{00000000-0005-0000-0000-000014010000}"/>
    <cellStyle name="アクセント 1 5" xfId="278" xr:uid="{00000000-0005-0000-0000-000015010000}"/>
    <cellStyle name="アクセント 1 6" xfId="279" xr:uid="{00000000-0005-0000-0000-000016010000}"/>
    <cellStyle name="アクセント 1 7" xfId="280" xr:uid="{00000000-0005-0000-0000-000017010000}"/>
    <cellStyle name="アクセント 2" xfId="281" builtinId="33" customBuiltin="1"/>
    <cellStyle name="アクセント 2 - 20%" xfId="282" xr:uid="{00000000-0005-0000-0000-000019010000}"/>
    <cellStyle name="アクセント 2 - 20% 2" xfId="283" xr:uid="{00000000-0005-0000-0000-00001A010000}"/>
    <cellStyle name="アクセント 2 - 20% 2 2" xfId="284" xr:uid="{00000000-0005-0000-0000-00001B010000}"/>
    <cellStyle name="アクセント 2 - 20% 3" xfId="285" xr:uid="{00000000-0005-0000-0000-00001C010000}"/>
    <cellStyle name="アクセント 2 - 40%" xfId="286" xr:uid="{00000000-0005-0000-0000-00001D010000}"/>
    <cellStyle name="アクセント 2 - 40% 2" xfId="287" xr:uid="{00000000-0005-0000-0000-00001E010000}"/>
    <cellStyle name="アクセント 2 - 40% 2 2" xfId="288" xr:uid="{00000000-0005-0000-0000-00001F010000}"/>
    <cellStyle name="アクセント 2 - 40% 3" xfId="289" xr:uid="{00000000-0005-0000-0000-000020010000}"/>
    <cellStyle name="アクセント 2 - 60%" xfId="290" xr:uid="{00000000-0005-0000-0000-000021010000}"/>
    <cellStyle name="アクセント 2 2" xfId="291" xr:uid="{00000000-0005-0000-0000-000022010000}"/>
    <cellStyle name="アクセント 2 3" xfId="292" xr:uid="{00000000-0005-0000-0000-000023010000}"/>
    <cellStyle name="アクセント 2 4" xfId="293" xr:uid="{00000000-0005-0000-0000-000024010000}"/>
    <cellStyle name="アクセント 2 5" xfId="294" xr:uid="{00000000-0005-0000-0000-000025010000}"/>
    <cellStyle name="アクセント 2 6" xfId="295" xr:uid="{00000000-0005-0000-0000-000026010000}"/>
    <cellStyle name="アクセント 2 7" xfId="296" xr:uid="{00000000-0005-0000-0000-000027010000}"/>
    <cellStyle name="アクセント 3" xfId="297" builtinId="37" customBuiltin="1"/>
    <cellStyle name="アクセント 3 - 20%" xfId="298" xr:uid="{00000000-0005-0000-0000-000029010000}"/>
    <cellStyle name="アクセント 3 - 20% 2" xfId="299" xr:uid="{00000000-0005-0000-0000-00002A010000}"/>
    <cellStyle name="アクセント 3 - 20% 2 2" xfId="300" xr:uid="{00000000-0005-0000-0000-00002B010000}"/>
    <cellStyle name="アクセント 3 - 20% 3" xfId="301" xr:uid="{00000000-0005-0000-0000-00002C010000}"/>
    <cellStyle name="アクセント 3 - 40%" xfId="302" xr:uid="{00000000-0005-0000-0000-00002D010000}"/>
    <cellStyle name="アクセント 3 - 40% 2" xfId="303" xr:uid="{00000000-0005-0000-0000-00002E010000}"/>
    <cellStyle name="アクセント 3 - 40% 2 2" xfId="304" xr:uid="{00000000-0005-0000-0000-00002F010000}"/>
    <cellStyle name="アクセント 3 - 40% 3" xfId="305" xr:uid="{00000000-0005-0000-0000-000030010000}"/>
    <cellStyle name="アクセント 3 - 60%" xfId="306" xr:uid="{00000000-0005-0000-0000-000031010000}"/>
    <cellStyle name="アクセント 3 2" xfId="307" xr:uid="{00000000-0005-0000-0000-000032010000}"/>
    <cellStyle name="アクセント 3 3" xfId="308" xr:uid="{00000000-0005-0000-0000-000033010000}"/>
    <cellStyle name="アクセント 3 4" xfId="309" xr:uid="{00000000-0005-0000-0000-000034010000}"/>
    <cellStyle name="アクセント 3 5" xfId="310" xr:uid="{00000000-0005-0000-0000-000035010000}"/>
    <cellStyle name="アクセント 3 6" xfId="311" xr:uid="{00000000-0005-0000-0000-000036010000}"/>
    <cellStyle name="アクセント 3 7" xfId="312" xr:uid="{00000000-0005-0000-0000-000037010000}"/>
    <cellStyle name="アクセント 4" xfId="313" builtinId="41" customBuiltin="1"/>
    <cellStyle name="アクセント 4 - 20%" xfId="314" xr:uid="{00000000-0005-0000-0000-000039010000}"/>
    <cellStyle name="アクセント 4 - 20% 2" xfId="315" xr:uid="{00000000-0005-0000-0000-00003A010000}"/>
    <cellStyle name="アクセント 4 - 20% 2 2" xfId="316" xr:uid="{00000000-0005-0000-0000-00003B010000}"/>
    <cellStyle name="アクセント 4 - 20% 3" xfId="317" xr:uid="{00000000-0005-0000-0000-00003C010000}"/>
    <cellStyle name="アクセント 4 - 40%" xfId="318" xr:uid="{00000000-0005-0000-0000-00003D010000}"/>
    <cellStyle name="アクセント 4 - 40% 2" xfId="319" xr:uid="{00000000-0005-0000-0000-00003E010000}"/>
    <cellStyle name="アクセント 4 - 40% 2 2" xfId="320" xr:uid="{00000000-0005-0000-0000-00003F010000}"/>
    <cellStyle name="アクセント 4 - 40% 3" xfId="321" xr:uid="{00000000-0005-0000-0000-000040010000}"/>
    <cellStyle name="アクセント 4 - 60%" xfId="322" xr:uid="{00000000-0005-0000-0000-000041010000}"/>
    <cellStyle name="アクセント 4 2" xfId="323" xr:uid="{00000000-0005-0000-0000-000042010000}"/>
    <cellStyle name="アクセント 4 3" xfId="324" xr:uid="{00000000-0005-0000-0000-000043010000}"/>
    <cellStyle name="アクセント 4 4" xfId="325" xr:uid="{00000000-0005-0000-0000-000044010000}"/>
    <cellStyle name="アクセント 4 5" xfId="326" xr:uid="{00000000-0005-0000-0000-000045010000}"/>
    <cellStyle name="アクセント 4 6" xfId="327" xr:uid="{00000000-0005-0000-0000-000046010000}"/>
    <cellStyle name="アクセント 4 7" xfId="328" xr:uid="{00000000-0005-0000-0000-000047010000}"/>
    <cellStyle name="アクセント 5" xfId="329" builtinId="45" customBuiltin="1"/>
    <cellStyle name="アクセント 5 - 20%" xfId="330" xr:uid="{00000000-0005-0000-0000-000049010000}"/>
    <cellStyle name="アクセント 5 - 20% 2" xfId="331" xr:uid="{00000000-0005-0000-0000-00004A010000}"/>
    <cellStyle name="アクセント 5 - 20% 2 2" xfId="332" xr:uid="{00000000-0005-0000-0000-00004B010000}"/>
    <cellStyle name="アクセント 5 - 20% 3" xfId="333" xr:uid="{00000000-0005-0000-0000-00004C010000}"/>
    <cellStyle name="アクセント 5 - 40%" xfId="334" xr:uid="{00000000-0005-0000-0000-00004D010000}"/>
    <cellStyle name="アクセント 5 - 40% 2" xfId="335" xr:uid="{00000000-0005-0000-0000-00004E010000}"/>
    <cellStyle name="アクセント 5 - 40% 2 2" xfId="336" xr:uid="{00000000-0005-0000-0000-00004F010000}"/>
    <cellStyle name="アクセント 5 - 40% 3" xfId="337" xr:uid="{00000000-0005-0000-0000-000050010000}"/>
    <cellStyle name="アクセント 5 - 60%" xfId="338" xr:uid="{00000000-0005-0000-0000-000051010000}"/>
    <cellStyle name="アクセント 5 2" xfId="339" xr:uid="{00000000-0005-0000-0000-000052010000}"/>
    <cellStyle name="アクセント 5 3" xfId="340" xr:uid="{00000000-0005-0000-0000-000053010000}"/>
    <cellStyle name="アクセント 5 4" xfId="341" xr:uid="{00000000-0005-0000-0000-000054010000}"/>
    <cellStyle name="アクセント 5 5" xfId="342" xr:uid="{00000000-0005-0000-0000-000055010000}"/>
    <cellStyle name="アクセント 5 6" xfId="343" xr:uid="{00000000-0005-0000-0000-000056010000}"/>
    <cellStyle name="アクセント 5 7" xfId="344" xr:uid="{00000000-0005-0000-0000-000057010000}"/>
    <cellStyle name="アクセント 6" xfId="345" builtinId="49" customBuiltin="1"/>
    <cellStyle name="アクセント 6 - 20%" xfId="346" xr:uid="{00000000-0005-0000-0000-000059010000}"/>
    <cellStyle name="アクセント 6 - 20% 2" xfId="347" xr:uid="{00000000-0005-0000-0000-00005A010000}"/>
    <cellStyle name="アクセント 6 - 20% 2 2" xfId="348" xr:uid="{00000000-0005-0000-0000-00005B010000}"/>
    <cellStyle name="アクセント 6 - 20% 3" xfId="349" xr:uid="{00000000-0005-0000-0000-00005C010000}"/>
    <cellStyle name="アクセント 6 - 40%" xfId="350" xr:uid="{00000000-0005-0000-0000-00005D010000}"/>
    <cellStyle name="アクセント 6 - 40% 2" xfId="351" xr:uid="{00000000-0005-0000-0000-00005E010000}"/>
    <cellStyle name="アクセント 6 - 40% 2 2" xfId="352" xr:uid="{00000000-0005-0000-0000-00005F010000}"/>
    <cellStyle name="アクセント 6 - 40% 3" xfId="353" xr:uid="{00000000-0005-0000-0000-000060010000}"/>
    <cellStyle name="アクセント 6 - 60%" xfId="354" xr:uid="{00000000-0005-0000-0000-000061010000}"/>
    <cellStyle name="アクセント 6 2" xfId="355" xr:uid="{00000000-0005-0000-0000-000062010000}"/>
    <cellStyle name="アクセント 6 3" xfId="356" xr:uid="{00000000-0005-0000-0000-000063010000}"/>
    <cellStyle name="アクセント 6 4" xfId="357" xr:uid="{00000000-0005-0000-0000-000064010000}"/>
    <cellStyle name="アクセント 6 5" xfId="358" xr:uid="{00000000-0005-0000-0000-000065010000}"/>
    <cellStyle name="アクセント 6 6" xfId="359" xr:uid="{00000000-0005-0000-0000-000066010000}"/>
    <cellStyle name="アクセント 6 7" xfId="360" xr:uid="{00000000-0005-0000-0000-000067010000}"/>
    <cellStyle name="タイトル" xfId="361" builtinId="15" customBuiltin="1"/>
    <cellStyle name="タイトル 2" xfId="362" xr:uid="{00000000-0005-0000-0000-000069010000}"/>
    <cellStyle name="タイトル 3" xfId="363" xr:uid="{00000000-0005-0000-0000-00006A010000}"/>
    <cellStyle name="タイトル 4" xfId="364" xr:uid="{00000000-0005-0000-0000-00006B010000}"/>
    <cellStyle name="タイトル 5" xfId="365" xr:uid="{00000000-0005-0000-0000-00006C010000}"/>
    <cellStyle name="タイトル 6" xfId="366" xr:uid="{00000000-0005-0000-0000-00006D010000}"/>
    <cellStyle name="チェック セル" xfId="367" builtinId="23" customBuiltin="1"/>
    <cellStyle name="チェック セル 2" xfId="368" xr:uid="{00000000-0005-0000-0000-00006F010000}"/>
    <cellStyle name="チェック セル 3" xfId="369" xr:uid="{00000000-0005-0000-0000-000070010000}"/>
    <cellStyle name="チェック セル 4" xfId="370" xr:uid="{00000000-0005-0000-0000-000071010000}"/>
    <cellStyle name="チェック セル 5" xfId="371" xr:uid="{00000000-0005-0000-0000-000072010000}"/>
    <cellStyle name="チェック セル 6" xfId="372" xr:uid="{00000000-0005-0000-0000-000073010000}"/>
    <cellStyle name="どちらでもない" xfId="373" builtinId="28" customBuiltin="1"/>
    <cellStyle name="どちらでもない 2" xfId="374" xr:uid="{00000000-0005-0000-0000-000075010000}"/>
    <cellStyle name="どちらでもない 3" xfId="375" xr:uid="{00000000-0005-0000-0000-000076010000}"/>
    <cellStyle name="どちらでもない 4" xfId="376" xr:uid="{00000000-0005-0000-0000-000077010000}"/>
    <cellStyle name="どちらでもない 5" xfId="377" xr:uid="{00000000-0005-0000-0000-000078010000}"/>
    <cellStyle name="どちらでもない 6" xfId="378" xr:uid="{00000000-0005-0000-0000-000079010000}"/>
    <cellStyle name="メモ" xfId="379" builtinId="10" customBuiltin="1"/>
    <cellStyle name="メモ 2" xfId="380" xr:uid="{00000000-0005-0000-0000-00007B010000}"/>
    <cellStyle name="メモ 2 2" xfId="381" xr:uid="{00000000-0005-0000-0000-00007C010000}"/>
    <cellStyle name="メモ 2 2 2" xfId="382" xr:uid="{00000000-0005-0000-0000-00007D010000}"/>
    <cellStyle name="メモ 2 3" xfId="383" xr:uid="{00000000-0005-0000-0000-00007E010000}"/>
    <cellStyle name="メモ 3" xfId="384" xr:uid="{00000000-0005-0000-0000-00007F010000}"/>
    <cellStyle name="メモ 3 2" xfId="385" xr:uid="{00000000-0005-0000-0000-000080010000}"/>
    <cellStyle name="メモ 3 2 2" xfId="386" xr:uid="{00000000-0005-0000-0000-000081010000}"/>
    <cellStyle name="メモ 3 3" xfId="387" xr:uid="{00000000-0005-0000-0000-000082010000}"/>
    <cellStyle name="メモ 4" xfId="388" xr:uid="{00000000-0005-0000-0000-000083010000}"/>
    <cellStyle name="メモ 4 2" xfId="389" xr:uid="{00000000-0005-0000-0000-000084010000}"/>
    <cellStyle name="メモ 4 2 2" xfId="390" xr:uid="{00000000-0005-0000-0000-000085010000}"/>
    <cellStyle name="メモ 4 3" xfId="391" xr:uid="{00000000-0005-0000-0000-000086010000}"/>
    <cellStyle name="メモ 5" xfId="392" xr:uid="{00000000-0005-0000-0000-000087010000}"/>
    <cellStyle name="メモ 5 2" xfId="393" xr:uid="{00000000-0005-0000-0000-000088010000}"/>
    <cellStyle name="メモ 5 2 2" xfId="394" xr:uid="{00000000-0005-0000-0000-000089010000}"/>
    <cellStyle name="メモ 5 3" xfId="395" xr:uid="{00000000-0005-0000-0000-00008A010000}"/>
    <cellStyle name="メモ 6" xfId="396" xr:uid="{00000000-0005-0000-0000-00008B010000}"/>
    <cellStyle name="メモ 7" xfId="397" xr:uid="{00000000-0005-0000-0000-00008C010000}"/>
    <cellStyle name="リンク セル" xfId="398" builtinId="24" customBuiltin="1"/>
    <cellStyle name="リンク セル 2" xfId="399" xr:uid="{00000000-0005-0000-0000-00008E010000}"/>
    <cellStyle name="リンク セル 3" xfId="400" xr:uid="{00000000-0005-0000-0000-00008F010000}"/>
    <cellStyle name="リンク セル 4" xfId="401" xr:uid="{00000000-0005-0000-0000-000090010000}"/>
    <cellStyle name="リンク セル 5" xfId="402" xr:uid="{00000000-0005-0000-0000-000091010000}"/>
    <cellStyle name="リンク セル 6" xfId="403" xr:uid="{00000000-0005-0000-0000-000092010000}"/>
    <cellStyle name="悪い" xfId="404" builtinId="27" customBuiltin="1"/>
    <cellStyle name="悪い 2" xfId="405" xr:uid="{00000000-0005-0000-0000-000094010000}"/>
    <cellStyle name="悪い 3" xfId="406" xr:uid="{00000000-0005-0000-0000-000095010000}"/>
    <cellStyle name="悪い 4" xfId="407" xr:uid="{00000000-0005-0000-0000-000096010000}"/>
    <cellStyle name="悪い 5" xfId="408" xr:uid="{00000000-0005-0000-0000-000097010000}"/>
    <cellStyle name="悪い 6" xfId="409" xr:uid="{00000000-0005-0000-0000-000098010000}"/>
    <cellStyle name="強調 1" xfId="410" xr:uid="{00000000-0005-0000-0000-000099010000}"/>
    <cellStyle name="強調 2" xfId="411" xr:uid="{00000000-0005-0000-0000-00009A010000}"/>
    <cellStyle name="強調 3" xfId="412" xr:uid="{00000000-0005-0000-0000-00009B010000}"/>
    <cellStyle name="計算" xfId="413" builtinId="22" customBuiltin="1"/>
    <cellStyle name="計算 2" xfId="414" xr:uid="{00000000-0005-0000-0000-00009D010000}"/>
    <cellStyle name="計算 3" xfId="415" xr:uid="{00000000-0005-0000-0000-00009E010000}"/>
    <cellStyle name="計算 4" xfId="416" xr:uid="{00000000-0005-0000-0000-00009F010000}"/>
    <cellStyle name="計算 5" xfId="417" xr:uid="{00000000-0005-0000-0000-0000A0010000}"/>
    <cellStyle name="計算 6" xfId="418" xr:uid="{00000000-0005-0000-0000-0000A1010000}"/>
    <cellStyle name="警告文" xfId="419" builtinId="11" customBuiltin="1"/>
    <cellStyle name="警告文 2" xfId="420" xr:uid="{00000000-0005-0000-0000-0000A3010000}"/>
    <cellStyle name="警告文 3" xfId="421" xr:uid="{00000000-0005-0000-0000-0000A4010000}"/>
    <cellStyle name="警告文 4" xfId="422" xr:uid="{00000000-0005-0000-0000-0000A5010000}"/>
    <cellStyle name="警告文 5" xfId="423" xr:uid="{00000000-0005-0000-0000-0000A6010000}"/>
    <cellStyle name="警告文 6" xfId="424" xr:uid="{00000000-0005-0000-0000-0000A7010000}"/>
    <cellStyle name="桁区切り 10" xfId="425" xr:uid="{00000000-0005-0000-0000-0000A8010000}"/>
    <cellStyle name="桁区切り 11" xfId="426" xr:uid="{00000000-0005-0000-0000-0000A9010000}"/>
    <cellStyle name="桁区切り 13" xfId="427" xr:uid="{00000000-0005-0000-0000-0000AA010000}"/>
    <cellStyle name="桁区切り 13 2" xfId="428" xr:uid="{00000000-0005-0000-0000-0000AB010000}"/>
    <cellStyle name="桁区切り 13 3" xfId="429" xr:uid="{00000000-0005-0000-0000-0000AC010000}"/>
    <cellStyle name="桁区切り 13 4" xfId="430" xr:uid="{00000000-0005-0000-0000-0000AD010000}"/>
    <cellStyle name="桁区切り 14" xfId="431" xr:uid="{00000000-0005-0000-0000-0000AE010000}"/>
    <cellStyle name="桁区切り 14 2" xfId="432" xr:uid="{00000000-0005-0000-0000-0000AF010000}"/>
    <cellStyle name="桁区切り 14 3" xfId="433" xr:uid="{00000000-0005-0000-0000-0000B0010000}"/>
    <cellStyle name="桁区切り 14 4" xfId="434" xr:uid="{00000000-0005-0000-0000-0000B1010000}"/>
    <cellStyle name="桁区切り 18" xfId="435" xr:uid="{00000000-0005-0000-0000-0000B2010000}"/>
    <cellStyle name="桁区切り 18 2" xfId="436" xr:uid="{00000000-0005-0000-0000-0000B3010000}"/>
    <cellStyle name="桁区切り 18 3" xfId="437" xr:uid="{00000000-0005-0000-0000-0000B4010000}"/>
    <cellStyle name="桁区切り 18 4" xfId="438" xr:uid="{00000000-0005-0000-0000-0000B5010000}"/>
    <cellStyle name="桁区切り 19" xfId="439" xr:uid="{00000000-0005-0000-0000-0000B6010000}"/>
    <cellStyle name="桁区切り 19 2" xfId="440" xr:uid="{00000000-0005-0000-0000-0000B7010000}"/>
    <cellStyle name="桁区切り 19 3" xfId="441" xr:uid="{00000000-0005-0000-0000-0000B8010000}"/>
    <cellStyle name="桁区切り 19 4" xfId="442" xr:uid="{00000000-0005-0000-0000-0000B9010000}"/>
    <cellStyle name="桁区切り 2" xfId="443" xr:uid="{00000000-0005-0000-0000-0000BA010000}"/>
    <cellStyle name="桁区切り 2 2" xfId="444" xr:uid="{00000000-0005-0000-0000-0000BB010000}"/>
    <cellStyle name="桁区切り 2 2 2" xfId="445" xr:uid="{00000000-0005-0000-0000-0000BC010000}"/>
    <cellStyle name="桁区切り 2 3" xfId="446" xr:uid="{00000000-0005-0000-0000-0000BD010000}"/>
    <cellStyle name="桁区切り 2 3 2" xfId="447" xr:uid="{00000000-0005-0000-0000-0000BE010000}"/>
    <cellStyle name="桁区切り 2 4" xfId="448" xr:uid="{00000000-0005-0000-0000-0000BF010000}"/>
    <cellStyle name="桁区切り 2 5" xfId="449" xr:uid="{00000000-0005-0000-0000-0000C0010000}"/>
    <cellStyle name="桁区切り 22" xfId="450" xr:uid="{00000000-0005-0000-0000-0000C1010000}"/>
    <cellStyle name="桁区切り 22 2" xfId="451" xr:uid="{00000000-0005-0000-0000-0000C2010000}"/>
    <cellStyle name="桁区切り 22 3" xfId="452" xr:uid="{00000000-0005-0000-0000-0000C3010000}"/>
    <cellStyle name="桁区切り 22 4" xfId="453" xr:uid="{00000000-0005-0000-0000-0000C4010000}"/>
    <cellStyle name="桁区切り 23" xfId="454" xr:uid="{00000000-0005-0000-0000-0000C5010000}"/>
    <cellStyle name="桁区切り 23 2" xfId="455" xr:uid="{00000000-0005-0000-0000-0000C6010000}"/>
    <cellStyle name="桁区切り 23 3" xfId="456" xr:uid="{00000000-0005-0000-0000-0000C7010000}"/>
    <cellStyle name="桁区切り 23 4" xfId="457" xr:uid="{00000000-0005-0000-0000-0000C8010000}"/>
    <cellStyle name="桁区切り 27" xfId="458" xr:uid="{00000000-0005-0000-0000-0000C9010000}"/>
    <cellStyle name="桁区切り 27 2" xfId="459" xr:uid="{00000000-0005-0000-0000-0000CA010000}"/>
    <cellStyle name="桁区切り 27 3" xfId="460" xr:uid="{00000000-0005-0000-0000-0000CB010000}"/>
    <cellStyle name="桁区切り 27 4" xfId="461" xr:uid="{00000000-0005-0000-0000-0000CC010000}"/>
    <cellStyle name="桁区切り 28" xfId="462" xr:uid="{00000000-0005-0000-0000-0000CD010000}"/>
    <cellStyle name="桁区切り 28 2" xfId="463" xr:uid="{00000000-0005-0000-0000-0000CE010000}"/>
    <cellStyle name="桁区切り 28 3" xfId="464" xr:uid="{00000000-0005-0000-0000-0000CF010000}"/>
    <cellStyle name="桁区切り 28 4" xfId="465" xr:uid="{00000000-0005-0000-0000-0000D0010000}"/>
    <cellStyle name="桁区切り 3" xfId="466" xr:uid="{00000000-0005-0000-0000-0000D1010000}"/>
    <cellStyle name="桁区切り 3 2" xfId="467" xr:uid="{00000000-0005-0000-0000-0000D2010000}"/>
    <cellStyle name="桁区切り 3 3" xfId="468" xr:uid="{00000000-0005-0000-0000-0000D3010000}"/>
    <cellStyle name="桁区切り 31" xfId="469" xr:uid="{00000000-0005-0000-0000-0000D4010000}"/>
    <cellStyle name="桁区切り 31 2" xfId="470" xr:uid="{00000000-0005-0000-0000-0000D5010000}"/>
    <cellStyle name="桁区切り 31 3" xfId="471" xr:uid="{00000000-0005-0000-0000-0000D6010000}"/>
    <cellStyle name="桁区切り 31 4" xfId="472" xr:uid="{00000000-0005-0000-0000-0000D7010000}"/>
    <cellStyle name="桁区切り 32" xfId="473" xr:uid="{00000000-0005-0000-0000-0000D8010000}"/>
    <cellStyle name="桁区切り 32 2" xfId="474" xr:uid="{00000000-0005-0000-0000-0000D9010000}"/>
    <cellStyle name="桁区切り 32 3" xfId="475" xr:uid="{00000000-0005-0000-0000-0000DA010000}"/>
    <cellStyle name="桁区切り 32 4" xfId="476" xr:uid="{00000000-0005-0000-0000-0000DB010000}"/>
    <cellStyle name="桁区切り 33" xfId="477" xr:uid="{00000000-0005-0000-0000-0000DC010000}"/>
    <cellStyle name="桁区切り 33 2" xfId="478" xr:uid="{00000000-0005-0000-0000-0000DD010000}"/>
    <cellStyle name="桁区切り 33 2 2" xfId="479" xr:uid="{00000000-0005-0000-0000-0000DE010000}"/>
    <cellStyle name="桁区切り 33 3" xfId="480" xr:uid="{00000000-0005-0000-0000-0000DF010000}"/>
    <cellStyle name="桁区切り 33 3 2" xfId="481" xr:uid="{00000000-0005-0000-0000-0000E0010000}"/>
    <cellStyle name="桁区切り 34" xfId="482" xr:uid="{00000000-0005-0000-0000-0000E1010000}"/>
    <cellStyle name="桁区切り 34 2" xfId="483" xr:uid="{00000000-0005-0000-0000-0000E2010000}"/>
    <cellStyle name="桁区切り 34 2 2" xfId="484" xr:uid="{00000000-0005-0000-0000-0000E3010000}"/>
    <cellStyle name="桁区切り 34 3" xfId="485" xr:uid="{00000000-0005-0000-0000-0000E4010000}"/>
    <cellStyle name="桁区切り 34 3 2" xfId="486" xr:uid="{00000000-0005-0000-0000-0000E5010000}"/>
    <cellStyle name="桁区切り 36" xfId="487" xr:uid="{00000000-0005-0000-0000-0000E6010000}"/>
    <cellStyle name="桁区切り 36 2" xfId="488" xr:uid="{00000000-0005-0000-0000-0000E7010000}"/>
    <cellStyle name="桁区切り 36 2 2" xfId="489" xr:uid="{00000000-0005-0000-0000-0000E8010000}"/>
    <cellStyle name="桁区切り 36 3" xfId="490" xr:uid="{00000000-0005-0000-0000-0000E9010000}"/>
    <cellStyle name="桁区切り 36 3 2" xfId="491" xr:uid="{00000000-0005-0000-0000-0000EA010000}"/>
    <cellStyle name="桁区切り 37" xfId="492" xr:uid="{00000000-0005-0000-0000-0000EB010000}"/>
    <cellStyle name="桁区切り 4" xfId="493" xr:uid="{00000000-0005-0000-0000-0000EC010000}"/>
    <cellStyle name="桁区切り 4 2" xfId="494" xr:uid="{00000000-0005-0000-0000-0000ED010000}"/>
    <cellStyle name="桁区切り 4 3" xfId="495" xr:uid="{00000000-0005-0000-0000-0000EE010000}"/>
    <cellStyle name="桁区切り 4 4" xfId="496" xr:uid="{00000000-0005-0000-0000-0000EF010000}"/>
    <cellStyle name="桁区切り 5" xfId="497" xr:uid="{00000000-0005-0000-0000-0000F0010000}"/>
    <cellStyle name="桁区切り 5 2" xfId="498" xr:uid="{00000000-0005-0000-0000-0000F1010000}"/>
    <cellStyle name="桁区切り 5 3" xfId="499" xr:uid="{00000000-0005-0000-0000-0000F2010000}"/>
    <cellStyle name="桁区切り 5 4" xfId="500" xr:uid="{00000000-0005-0000-0000-0000F3010000}"/>
    <cellStyle name="桁区切り 6" xfId="501" xr:uid="{00000000-0005-0000-0000-0000F4010000}"/>
    <cellStyle name="桁区切り 7" xfId="502" xr:uid="{00000000-0005-0000-0000-0000F5010000}"/>
    <cellStyle name="桁区切り 8" xfId="503" xr:uid="{00000000-0005-0000-0000-0000F6010000}"/>
    <cellStyle name="桁区切り 8 2" xfId="504" xr:uid="{00000000-0005-0000-0000-0000F7010000}"/>
    <cellStyle name="桁区切り 8 3" xfId="505" xr:uid="{00000000-0005-0000-0000-0000F8010000}"/>
    <cellStyle name="桁区切り 8 4" xfId="506" xr:uid="{00000000-0005-0000-0000-0000F9010000}"/>
    <cellStyle name="桁区切り 9" xfId="507" xr:uid="{00000000-0005-0000-0000-0000FA010000}"/>
    <cellStyle name="桁区切り 9 2" xfId="508" xr:uid="{00000000-0005-0000-0000-0000FB010000}"/>
    <cellStyle name="桁区切り 9 3" xfId="509" xr:uid="{00000000-0005-0000-0000-0000FC010000}"/>
    <cellStyle name="桁区切り 9 4" xfId="510" xr:uid="{00000000-0005-0000-0000-0000FD010000}"/>
    <cellStyle name="見出し 1" xfId="511" builtinId="16" customBuiltin="1"/>
    <cellStyle name="見出し 1 2" xfId="512" xr:uid="{00000000-0005-0000-0000-0000FF010000}"/>
    <cellStyle name="見出し 1 3" xfId="513" xr:uid="{00000000-0005-0000-0000-000000020000}"/>
    <cellStyle name="見出し 1 4" xfId="514" xr:uid="{00000000-0005-0000-0000-000001020000}"/>
    <cellStyle name="見出し 1 5" xfId="515" xr:uid="{00000000-0005-0000-0000-000002020000}"/>
    <cellStyle name="見出し 1 6" xfId="516" xr:uid="{00000000-0005-0000-0000-000003020000}"/>
    <cellStyle name="見出し 2" xfId="517" builtinId="17" customBuiltin="1"/>
    <cellStyle name="見出し 2 2" xfId="518" xr:uid="{00000000-0005-0000-0000-000005020000}"/>
    <cellStyle name="見出し 2 3" xfId="519" xr:uid="{00000000-0005-0000-0000-000006020000}"/>
    <cellStyle name="見出し 2 4" xfId="520" xr:uid="{00000000-0005-0000-0000-000007020000}"/>
    <cellStyle name="見出し 2 5" xfId="521" xr:uid="{00000000-0005-0000-0000-000008020000}"/>
    <cellStyle name="見出し 2 6" xfId="522" xr:uid="{00000000-0005-0000-0000-000009020000}"/>
    <cellStyle name="見出し 3" xfId="523" builtinId="18" customBuiltin="1"/>
    <cellStyle name="見出し 3 2" xfId="524" xr:uid="{00000000-0005-0000-0000-00000B020000}"/>
    <cellStyle name="見出し 3 3" xfId="525" xr:uid="{00000000-0005-0000-0000-00000C020000}"/>
    <cellStyle name="見出し 3 4" xfId="526" xr:uid="{00000000-0005-0000-0000-00000D020000}"/>
    <cellStyle name="見出し 3 5" xfId="527" xr:uid="{00000000-0005-0000-0000-00000E020000}"/>
    <cellStyle name="見出し 3 6" xfId="528" xr:uid="{00000000-0005-0000-0000-00000F020000}"/>
    <cellStyle name="見出し 4" xfId="529" builtinId="19" customBuiltin="1"/>
    <cellStyle name="見出し 4 2" xfId="530" xr:uid="{00000000-0005-0000-0000-000011020000}"/>
    <cellStyle name="見出し 4 3" xfId="531" xr:uid="{00000000-0005-0000-0000-000012020000}"/>
    <cellStyle name="見出し 4 4" xfId="532" xr:uid="{00000000-0005-0000-0000-000013020000}"/>
    <cellStyle name="見出し 4 5" xfId="533" xr:uid="{00000000-0005-0000-0000-000014020000}"/>
    <cellStyle name="見出し 4 6" xfId="534" xr:uid="{00000000-0005-0000-0000-000015020000}"/>
    <cellStyle name="集計" xfId="535" builtinId="25" customBuiltin="1"/>
    <cellStyle name="集計 2" xfId="536" xr:uid="{00000000-0005-0000-0000-000017020000}"/>
    <cellStyle name="集計 3" xfId="537" xr:uid="{00000000-0005-0000-0000-000018020000}"/>
    <cellStyle name="集計 4" xfId="538" xr:uid="{00000000-0005-0000-0000-000019020000}"/>
    <cellStyle name="集計 5" xfId="539" xr:uid="{00000000-0005-0000-0000-00001A020000}"/>
    <cellStyle name="集計 6" xfId="540" xr:uid="{00000000-0005-0000-0000-00001B020000}"/>
    <cellStyle name="出力" xfId="541" builtinId="21" customBuiltin="1"/>
    <cellStyle name="出力 2" xfId="542" xr:uid="{00000000-0005-0000-0000-00001D020000}"/>
    <cellStyle name="出力 3" xfId="543" xr:uid="{00000000-0005-0000-0000-00001E020000}"/>
    <cellStyle name="出力 4" xfId="544" xr:uid="{00000000-0005-0000-0000-00001F020000}"/>
    <cellStyle name="出力 5" xfId="545" xr:uid="{00000000-0005-0000-0000-000020020000}"/>
    <cellStyle name="出力 6" xfId="546" xr:uid="{00000000-0005-0000-0000-000021020000}"/>
    <cellStyle name="説明文" xfId="547" builtinId="53" customBuiltin="1"/>
    <cellStyle name="説明文 2" xfId="548" xr:uid="{00000000-0005-0000-0000-000023020000}"/>
    <cellStyle name="説明文 3" xfId="549" xr:uid="{00000000-0005-0000-0000-000024020000}"/>
    <cellStyle name="説明文 4" xfId="550" xr:uid="{00000000-0005-0000-0000-000025020000}"/>
    <cellStyle name="説明文 5" xfId="551" xr:uid="{00000000-0005-0000-0000-000026020000}"/>
    <cellStyle name="説明文 6" xfId="552" xr:uid="{00000000-0005-0000-0000-000027020000}"/>
    <cellStyle name="入力" xfId="553" builtinId="20" customBuiltin="1"/>
    <cellStyle name="入力 2" xfId="554" xr:uid="{00000000-0005-0000-0000-000029020000}"/>
    <cellStyle name="入力 3" xfId="555" xr:uid="{00000000-0005-0000-0000-00002A020000}"/>
    <cellStyle name="入力 4" xfId="556" xr:uid="{00000000-0005-0000-0000-00002B020000}"/>
    <cellStyle name="入力 5" xfId="557" xr:uid="{00000000-0005-0000-0000-00002C020000}"/>
    <cellStyle name="入力 6" xfId="558" xr:uid="{00000000-0005-0000-0000-00002D020000}"/>
    <cellStyle name="標準" xfId="0" builtinId="0"/>
    <cellStyle name="標準 10" xfId="559" xr:uid="{00000000-0005-0000-0000-00002F020000}"/>
    <cellStyle name="標準 10 2" xfId="560" xr:uid="{00000000-0005-0000-0000-000030020000}"/>
    <cellStyle name="標準 11" xfId="561" xr:uid="{00000000-0005-0000-0000-000031020000}"/>
    <cellStyle name="標準 11 2" xfId="562" xr:uid="{00000000-0005-0000-0000-000032020000}"/>
    <cellStyle name="標準 12" xfId="563" xr:uid="{00000000-0005-0000-0000-000033020000}"/>
    <cellStyle name="標準 12 2" xfId="564" xr:uid="{00000000-0005-0000-0000-000034020000}"/>
    <cellStyle name="標準 12 3" xfId="565" xr:uid="{00000000-0005-0000-0000-000035020000}"/>
    <cellStyle name="標準 12 4" xfId="566" xr:uid="{00000000-0005-0000-0000-000036020000}"/>
    <cellStyle name="標準 12 5" xfId="567" xr:uid="{00000000-0005-0000-0000-000037020000}"/>
    <cellStyle name="標準 13" xfId="568" xr:uid="{00000000-0005-0000-0000-000038020000}"/>
    <cellStyle name="標準 13 2" xfId="569" xr:uid="{00000000-0005-0000-0000-000039020000}"/>
    <cellStyle name="標準 13 3" xfId="570" xr:uid="{00000000-0005-0000-0000-00003A020000}"/>
    <cellStyle name="標準 13 4" xfId="571" xr:uid="{00000000-0005-0000-0000-00003B020000}"/>
    <cellStyle name="標準 13 5" xfId="572" xr:uid="{00000000-0005-0000-0000-00003C020000}"/>
    <cellStyle name="標準 14" xfId="573" xr:uid="{00000000-0005-0000-0000-00003D020000}"/>
    <cellStyle name="標準 14 2" xfId="574" xr:uid="{00000000-0005-0000-0000-00003E020000}"/>
    <cellStyle name="標準 14 3" xfId="575" xr:uid="{00000000-0005-0000-0000-00003F020000}"/>
    <cellStyle name="標準 14 4" xfId="576" xr:uid="{00000000-0005-0000-0000-000040020000}"/>
    <cellStyle name="標準 14 5" xfId="577" xr:uid="{00000000-0005-0000-0000-000041020000}"/>
    <cellStyle name="標準 15" xfId="578" xr:uid="{00000000-0005-0000-0000-000042020000}"/>
    <cellStyle name="標準 15 2" xfId="579" xr:uid="{00000000-0005-0000-0000-000043020000}"/>
    <cellStyle name="標準 16" xfId="580" xr:uid="{00000000-0005-0000-0000-000044020000}"/>
    <cellStyle name="標準 16 2" xfId="581" xr:uid="{00000000-0005-0000-0000-000045020000}"/>
    <cellStyle name="標準 16 3" xfId="582" xr:uid="{00000000-0005-0000-0000-000046020000}"/>
    <cellStyle name="標準 16 4" xfId="583" xr:uid="{00000000-0005-0000-0000-000047020000}"/>
    <cellStyle name="標準 16 5" xfId="584" xr:uid="{00000000-0005-0000-0000-000048020000}"/>
    <cellStyle name="標準 17" xfId="585" xr:uid="{00000000-0005-0000-0000-000049020000}"/>
    <cellStyle name="標準 17 2" xfId="586" xr:uid="{00000000-0005-0000-0000-00004A020000}"/>
    <cellStyle name="標準 17 3" xfId="587" xr:uid="{00000000-0005-0000-0000-00004B020000}"/>
    <cellStyle name="標準 17 4" xfId="588" xr:uid="{00000000-0005-0000-0000-00004C020000}"/>
    <cellStyle name="標準 18" xfId="589" xr:uid="{00000000-0005-0000-0000-00004D020000}"/>
    <cellStyle name="標準 18 2" xfId="590" xr:uid="{00000000-0005-0000-0000-00004E020000}"/>
    <cellStyle name="標準 18 3" xfId="591" xr:uid="{00000000-0005-0000-0000-00004F020000}"/>
    <cellStyle name="標準 18 4" xfId="592" xr:uid="{00000000-0005-0000-0000-000050020000}"/>
    <cellStyle name="標準 19" xfId="593" xr:uid="{00000000-0005-0000-0000-000051020000}"/>
    <cellStyle name="標準 19 2" xfId="594" xr:uid="{00000000-0005-0000-0000-000052020000}"/>
    <cellStyle name="標準 19 3" xfId="595" xr:uid="{00000000-0005-0000-0000-000053020000}"/>
    <cellStyle name="標準 19 4" xfId="596" xr:uid="{00000000-0005-0000-0000-000054020000}"/>
    <cellStyle name="標準 2" xfId="597" xr:uid="{00000000-0005-0000-0000-000055020000}"/>
    <cellStyle name="標準 2 2" xfId="598" xr:uid="{00000000-0005-0000-0000-000056020000}"/>
    <cellStyle name="標準 2 2 2" xfId="599" xr:uid="{00000000-0005-0000-0000-000057020000}"/>
    <cellStyle name="標準 2 2 2 2" xfId="600" xr:uid="{00000000-0005-0000-0000-000058020000}"/>
    <cellStyle name="標準 2 2 2 3" xfId="601" xr:uid="{00000000-0005-0000-0000-000059020000}"/>
    <cellStyle name="標準 2 2 3" xfId="602" xr:uid="{00000000-0005-0000-0000-00005A020000}"/>
    <cellStyle name="標準 2 3" xfId="603" xr:uid="{00000000-0005-0000-0000-00005B020000}"/>
    <cellStyle name="標準 2 4" xfId="604" xr:uid="{00000000-0005-0000-0000-00005C020000}"/>
    <cellStyle name="標準 2 5" xfId="605" xr:uid="{00000000-0005-0000-0000-00005D020000}"/>
    <cellStyle name="標準 2 5 2" xfId="606" xr:uid="{00000000-0005-0000-0000-00005E020000}"/>
    <cellStyle name="標準 2 6" xfId="607" xr:uid="{00000000-0005-0000-0000-00005F020000}"/>
    <cellStyle name="標準 2 6 2" xfId="608" xr:uid="{00000000-0005-0000-0000-000060020000}"/>
    <cellStyle name="標準 2 7" xfId="609" xr:uid="{00000000-0005-0000-0000-000061020000}"/>
    <cellStyle name="標準 2 8" xfId="610" xr:uid="{00000000-0005-0000-0000-000062020000}"/>
    <cellStyle name="標準 2_データ" xfId="611" xr:uid="{00000000-0005-0000-0000-000063020000}"/>
    <cellStyle name="標準 20" xfId="612" xr:uid="{00000000-0005-0000-0000-000064020000}"/>
    <cellStyle name="標準 21" xfId="613" xr:uid="{00000000-0005-0000-0000-000065020000}"/>
    <cellStyle name="標準 21 2" xfId="614" xr:uid="{00000000-0005-0000-0000-000066020000}"/>
    <cellStyle name="標準 21 3" xfId="615" xr:uid="{00000000-0005-0000-0000-000067020000}"/>
    <cellStyle name="標準 21 4" xfId="616" xr:uid="{00000000-0005-0000-0000-000068020000}"/>
    <cellStyle name="標準 22" xfId="617" xr:uid="{00000000-0005-0000-0000-000069020000}"/>
    <cellStyle name="標準 22 2" xfId="618" xr:uid="{00000000-0005-0000-0000-00006A020000}"/>
    <cellStyle name="標準 22 3" xfId="619" xr:uid="{00000000-0005-0000-0000-00006B020000}"/>
    <cellStyle name="標準 22 4" xfId="620" xr:uid="{00000000-0005-0000-0000-00006C020000}"/>
    <cellStyle name="標準 23" xfId="621" xr:uid="{00000000-0005-0000-0000-00006D020000}"/>
    <cellStyle name="標準 23 2" xfId="622" xr:uid="{00000000-0005-0000-0000-00006E020000}"/>
    <cellStyle name="標準 23 3" xfId="623" xr:uid="{00000000-0005-0000-0000-00006F020000}"/>
    <cellStyle name="標準 23 4" xfId="624" xr:uid="{00000000-0005-0000-0000-000070020000}"/>
    <cellStyle name="標準 24" xfId="625" xr:uid="{00000000-0005-0000-0000-000071020000}"/>
    <cellStyle name="標準 25" xfId="626" xr:uid="{00000000-0005-0000-0000-000072020000}"/>
    <cellStyle name="標準 25 2" xfId="627" xr:uid="{00000000-0005-0000-0000-000073020000}"/>
    <cellStyle name="標準 25 3" xfId="628" xr:uid="{00000000-0005-0000-0000-000074020000}"/>
    <cellStyle name="標準 25 4" xfId="629" xr:uid="{00000000-0005-0000-0000-000075020000}"/>
    <cellStyle name="標準 26" xfId="630" xr:uid="{00000000-0005-0000-0000-000076020000}"/>
    <cellStyle name="標準 26 2" xfId="631" xr:uid="{00000000-0005-0000-0000-000077020000}"/>
    <cellStyle name="標準 26 3" xfId="632" xr:uid="{00000000-0005-0000-0000-000078020000}"/>
    <cellStyle name="標準 26 4" xfId="633" xr:uid="{00000000-0005-0000-0000-000079020000}"/>
    <cellStyle name="標準 27" xfId="634" xr:uid="{00000000-0005-0000-0000-00007A020000}"/>
    <cellStyle name="標準 27 2" xfId="635" xr:uid="{00000000-0005-0000-0000-00007B020000}"/>
    <cellStyle name="標準 27 3" xfId="636" xr:uid="{00000000-0005-0000-0000-00007C020000}"/>
    <cellStyle name="標準 27 4" xfId="637" xr:uid="{00000000-0005-0000-0000-00007D020000}"/>
    <cellStyle name="標準 28" xfId="638" xr:uid="{00000000-0005-0000-0000-00007E020000}"/>
    <cellStyle name="標準 28 2" xfId="639" xr:uid="{00000000-0005-0000-0000-00007F020000}"/>
    <cellStyle name="標準 28 3" xfId="640" xr:uid="{00000000-0005-0000-0000-000080020000}"/>
    <cellStyle name="標準 28 4" xfId="641" xr:uid="{00000000-0005-0000-0000-000081020000}"/>
    <cellStyle name="標準 29" xfId="642" xr:uid="{00000000-0005-0000-0000-000082020000}"/>
    <cellStyle name="標準 3" xfId="643" xr:uid="{00000000-0005-0000-0000-000083020000}"/>
    <cellStyle name="標準 3 2" xfId="644" xr:uid="{00000000-0005-0000-0000-000084020000}"/>
    <cellStyle name="標準 3 2 2" xfId="645" xr:uid="{00000000-0005-0000-0000-000085020000}"/>
    <cellStyle name="標準 3 2 3" xfId="646" xr:uid="{00000000-0005-0000-0000-000086020000}"/>
    <cellStyle name="標準 3 3" xfId="647" xr:uid="{00000000-0005-0000-0000-000087020000}"/>
    <cellStyle name="標準 3 3 2" xfId="648" xr:uid="{00000000-0005-0000-0000-000088020000}"/>
    <cellStyle name="標準 30" xfId="649" xr:uid="{00000000-0005-0000-0000-000089020000}"/>
    <cellStyle name="標準 30 2" xfId="650" xr:uid="{00000000-0005-0000-0000-00008A020000}"/>
    <cellStyle name="標準 30 3" xfId="651" xr:uid="{00000000-0005-0000-0000-00008B020000}"/>
    <cellStyle name="標準 30 4" xfId="652" xr:uid="{00000000-0005-0000-0000-00008C020000}"/>
    <cellStyle name="標準 31" xfId="653" xr:uid="{00000000-0005-0000-0000-00008D020000}"/>
    <cellStyle name="標準 31 2" xfId="654" xr:uid="{00000000-0005-0000-0000-00008E020000}"/>
    <cellStyle name="標準 31 3" xfId="655" xr:uid="{00000000-0005-0000-0000-00008F020000}"/>
    <cellStyle name="標準 31 4" xfId="656" xr:uid="{00000000-0005-0000-0000-000090020000}"/>
    <cellStyle name="標準 32" xfId="657" xr:uid="{00000000-0005-0000-0000-000091020000}"/>
    <cellStyle name="標準 32 2" xfId="658" xr:uid="{00000000-0005-0000-0000-000092020000}"/>
    <cellStyle name="標準 32 3" xfId="659" xr:uid="{00000000-0005-0000-0000-000093020000}"/>
    <cellStyle name="標準 32 4" xfId="660" xr:uid="{00000000-0005-0000-0000-000094020000}"/>
    <cellStyle name="標準 33" xfId="661" xr:uid="{00000000-0005-0000-0000-000095020000}"/>
    <cellStyle name="標準 34" xfId="662" xr:uid="{00000000-0005-0000-0000-000096020000}"/>
    <cellStyle name="標準 34 2" xfId="663" xr:uid="{00000000-0005-0000-0000-000097020000}"/>
    <cellStyle name="標準 34 2 2" xfId="664" xr:uid="{00000000-0005-0000-0000-000098020000}"/>
    <cellStyle name="標準 34 3" xfId="665" xr:uid="{00000000-0005-0000-0000-000099020000}"/>
    <cellStyle name="標準 34 3 2" xfId="666" xr:uid="{00000000-0005-0000-0000-00009A020000}"/>
    <cellStyle name="標準 35" xfId="667" xr:uid="{00000000-0005-0000-0000-00009B020000}"/>
    <cellStyle name="標準 36" xfId="668" xr:uid="{00000000-0005-0000-0000-00009C020000}"/>
    <cellStyle name="標準 36 2" xfId="669" xr:uid="{00000000-0005-0000-0000-00009D020000}"/>
    <cellStyle name="標準 36 2 2" xfId="670" xr:uid="{00000000-0005-0000-0000-00009E020000}"/>
    <cellStyle name="標準 36 3" xfId="671" xr:uid="{00000000-0005-0000-0000-00009F020000}"/>
    <cellStyle name="標準 36 3 2" xfId="672" xr:uid="{00000000-0005-0000-0000-0000A0020000}"/>
    <cellStyle name="標準 37" xfId="673" xr:uid="{00000000-0005-0000-0000-0000A1020000}"/>
    <cellStyle name="標準 38" xfId="674" xr:uid="{00000000-0005-0000-0000-0000A2020000}"/>
    <cellStyle name="標準 39" xfId="675" xr:uid="{00000000-0005-0000-0000-0000A3020000}"/>
    <cellStyle name="標準 4" xfId="676" xr:uid="{00000000-0005-0000-0000-0000A4020000}"/>
    <cellStyle name="標準 4 2" xfId="677" xr:uid="{00000000-0005-0000-0000-0000A5020000}"/>
    <cellStyle name="標準 4 3" xfId="678" xr:uid="{00000000-0005-0000-0000-0000A6020000}"/>
    <cellStyle name="標準 4 4" xfId="679" xr:uid="{00000000-0005-0000-0000-0000A7020000}"/>
    <cellStyle name="標準 4 5" xfId="680" xr:uid="{00000000-0005-0000-0000-0000A8020000}"/>
    <cellStyle name="標準 40" xfId="681" xr:uid="{00000000-0005-0000-0000-0000A9020000}"/>
    <cellStyle name="標準 41" xfId="682" xr:uid="{00000000-0005-0000-0000-0000AA020000}"/>
    <cellStyle name="標準 42" xfId="683" xr:uid="{00000000-0005-0000-0000-0000AB020000}"/>
    <cellStyle name="標準 5" xfId="684" xr:uid="{00000000-0005-0000-0000-0000AC020000}"/>
    <cellStyle name="標準 5 2" xfId="685" xr:uid="{00000000-0005-0000-0000-0000AD020000}"/>
    <cellStyle name="標準 5 3" xfId="686" xr:uid="{00000000-0005-0000-0000-0000AE020000}"/>
    <cellStyle name="標準 5 4" xfId="687" xr:uid="{00000000-0005-0000-0000-0000AF020000}"/>
    <cellStyle name="標準 5 5" xfId="688" xr:uid="{00000000-0005-0000-0000-0000B0020000}"/>
    <cellStyle name="標準 6" xfId="689" xr:uid="{00000000-0005-0000-0000-0000B1020000}"/>
    <cellStyle name="標準 6 2" xfId="690" xr:uid="{00000000-0005-0000-0000-0000B2020000}"/>
    <cellStyle name="標準 7" xfId="691" xr:uid="{00000000-0005-0000-0000-0000B3020000}"/>
    <cellStyle name="標準 7 2" xfId="692" xr:uid="{00000000-0005-0000-0000-0000B4020000}"/>
    <cellStyle name="標準 7 3" xfId="693" xr:uid="{00000000-0005-0000-0000-0000B5020000}"/>
    <cellStyle name="標準 7 4" xfId="694" xr:uid="{00000000-0005-0000-0000-0000B6020000}"/>
    <cellStyle name="標準 7 5" xfId="695" xr:uid="{00000000-0005-0000-0000-0000B7020000}"/>
    <cellStyle name="標準 8" xfId="696" xr:uid="{00000000-0005-0000-0000-0000B8020000}"/>
    <cellStyle name="標準 8 2" xfId="697" xr:uid="{00000000-0005-0000-0000-0000B9020000}"/>
    <cellStyle name="標準 8 3" xfId="698" xr:uid="{00000000-0005-0000-0000-0000BA020000}"/>
    <cellStyle name="標準 8 4" xfId="699" xr:uid="{00000000-0005-0000-0000-0000BB020000}"/>
    <cellStyle name="標準 8 5" xfId="700" xr:uid="{00000000-0005-0000-0000-0000BC020000}"/>
    <cellStyle name="標準 9" xfId="701" xr:uid="{00000000-0005-0000-0000-0000BD020000}"/>
    <cellStyle name="標準 9 2" xfId="702" xr:uid="{00000000-0005-0000-0000-0000BE020000}"/>
    <cellStyle name="標準 9 3" xfId="703" xr:uid="{00000000-0005-0000-0000-0000BF020000}"/>
    <cellStyle name="標準 9 4" xfId="704" xr:uid="{00000000-0005-0000-0000-0000C0020000}"/>
    <cellStyle name="標準 9 5" xfId="705" xr:uid="{00000000-0005-0000-0000-0000C1020000}"/>
    <cellStyle name="標準_Sheet1" xfId="706" xr:uid="{00000000-0005-0000-0000-0000C2020000}"/>
    <cellStyle name="標準_データ_1" xfId="707" xr:uid="{00000000-0005-0000-0000-0000C3020000}"/>
    <cellStyle name="不良" xfId="708" xr:uid="{00000000-0005-0000-0000-0000C4020000}"/>
    <cellStyle name="普通" xfId="709" xr:uid="{00000000-0005-0000-0000-0000C5020000}"/>
    <cellStyle name="未定義" xfId="710" xr:uid="{00000000-0005-0000-0000-0000C6020000}"/>
    <cellStyle name="良" xfId="711" xr:uid="{00000000-0005-0000-0000-0000C7020000}"/>
    <cellStyle name="良い" xfId="712" builtinId="26" customBuiltin="1"/>
    <cellStyle name="良い 2" xfId="713" xr:uid="{00000000-0005-0000-0000-0000C9020000}"/>
    <cellStyle name="良い 3" xfId="714" xr:uid="{00000000-0005-0000-0000-0000CA020000}"/>
    <cellStyle name="良い 4" xfId="715" xr:uid="{00000000-0005-0000-0000-0000CB020000}"/>
    <cellStyle name="良い 5" xfId="716" xr:uid="{00000000-0005-0000-0000-0000CC020000}"/>
    <cellStyle name="良い 6" xfId="717" xr:uid="{00000000-0005-0000-0000-0000CD020000}"/>
  </cellStyles>
  <dxfs count="0"/>
  <tableStyles count="0" defaultTableStyle="TableStyleMedium9" defaultPivotStyle="PivotStyleLight16"/>
  <colors>
    <mruColors>
      <color rgb="FF99FFCC"/>
      <color rgb="FFCC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126023</xdr:colOff>
      <xdr:row>23</xdr:row>
      <xdr:rowOff>24914</xdr:rowOff>
    </xdr:from>
    <xdr:to>
      <xdr:col>14</xdr:col>
      <xdr:colOff>345098</xdr:colOff>
      <xdr:row>27</xdr:row>
      <xdr:rowOff>75404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38446" y="4794741"/>
          <a:ext cx="2431806" cy="7245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37</xdr:row>
      <xdr:rowOff>21975</xdr:rowOff>
    </xdr:from>
    <xdr:to>
      <xdr:col>14</xdr:col>
      <xdr:colOff>336307</xdr:colOff>
      <xdr:row>44</xdr:row>
      <xdr:rowOff>109904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729655" y="7151071"/>
          <a:ext cx="2431806" cy="12675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123825</xdr:colOff>
      <xdr:row>1</xdr:row>
      <xdr:rowOff>66675</xdr:rowOff>
    </xdr:from>
    <xdr:to>
      <xdr:col>11</xdr:col>
      <xdr:colOff>495300</xdr:colOff>
      <xdr:row>4</xdr:row>
      <xdr:rowOff>232930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48600" y="24765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xdr:col>
      <xdr:colOff>276225</xdr:colOff>
      <xdr:row>1</xdr:row>
      <xdr:rowOff>47625</xdr:rowOff>
    </xdr:from>
    <xdr:to>
      <xdr:col>3</xdr:col>
      <xdr:colOff>1285875</xdr:colOff>
      <xdr:row>2</xdr:row>
      <xdr:rowOff>152400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23950" y="228600"/>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8</xdr:col>
      <xdr:colOff>133350</xdr:colOff>
      <xdr:row>41</xdr:row>
      <xdr:rowOff>38100</xdr:rowOff>
    </xdr:from>
    <xdr:to>
      <xdr:col>11</xdr:col>
      <xdr:colOff>504825</xdr:colOff>
      <xdr:row>43</xdr:row>
      <xdr:rowOff>156730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858125" y="1043940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8</xdr:col>
      <xdr:colOff>142875</xdr:colOff>
      <xdr:row>31</xdr:row>
      <xdr:rowOff>66675</xdr:rowOff>
    </xdr:from>
    <xdr:to>
      <xdr:col>11</xdr:col>
      <xdr:colOff>514350</xdr:colOff>
      <xdr:row>38</xdr:row>
      <xdr:rowOff>295275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867650" y="7724775"/>
          <a:ext cx="2428875" cy="23622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8</xdr:col>
      <xdr:colOff>142875</xdr:colOff>
      <xdr:row>65</xdr:row>
      <xdr:rowOff>238124</xdr:rowOff>
    </xdr:from>
    <xdr:to>
      <xdr:col>11</xdr:col>
      <xdr:colOff>514350</xdr:colOff>
      <xdr:row>77</xdr:row>
      <xdr:rowOff>295275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867650" y="17040224"/>
          <a:ext cx="2428875" cy="345757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126023</xdr:colOff>
      <xdr:row>23</xdr:row>
      <xdr:rowOff>24914</xdr:rowOff>
    </xdr:from>
    <xdr:to>
      <xdr:col>14</xdr:col>
      <xdr:colOff>345098</xdr:colOff>
      <xdr:row>27</xdr:row>
      <xdr:rowOff>75404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26723" y="4825514"/>
          <a:ext cx="2428875" cy="73629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37</xdr:row>
      <xdr:rowOff>21975</xdr:rowOff>
    </xdr:from>
    <xdr:to>
      <xdr:col>14</xdr:col>
      <xdr:colOff>336307</xdr:colOff>
      <xdr:row>44</xdr:row>
      <xdr:rowOff>109904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717932" y="7222875"/>
          <a:ext cx="2428875" cy="128807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twoCellAnchor>
    <xdr:from>
      <xdr:col>6</xdr:col>
      <xdr:colOff>190501</xdr:colOff>
      <xdr:row>6</xdr:row>
      <xdr:rowOff>117231</xdr:rowOff>
    </xdr:from>
    <xdr:to>
      <xdr:col>10</xdr:col>
      <xdr:colOff>295245</xdr:colOff>
      <xdr:row>10</xdr:row>
      <xdr:rowOff>174379</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3275136" y="1333500"/>
          <a:ext cx="2126974" cy="804494"/>
        </a:xfrm>
        <a:prstGeom prst="wedgeRoundRectCallout">
          <a:avLst>
            <a:gd name="adj1" fmla="val -31592"/>
            <a:gd name="adj2" fmla="val 143384"/>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a:solidFill>
                <a:sysClr val="windowText" lastClr="000000"/>
              </a:solidFill>
            </a:rPr>
            <a:t>入札金額内訳書の「入札書記載金額（①</a:t>
          </a:r>
          <a:r>
            <a:rPr lang="en-US" altLang="ja-JP">
              <a:solidFill>
                <a:sysClr val="windowText" lastClr="000000"/>
              </a:solidFill>
            </a:rPr>
            <a:t>+</a:t>
          </a:r>
          <a:r>
            <a:rPr lang="ja-JP" altLang="en-US">
              <a:solidFill>
                <a:sysClr val="windowText" lastClr="000000"/>
              </a:solidFill>
            </a:rPr>
            <a:t>②）欄の数値と乖離が無いか確認してください。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435549</xdr:colOff>
      <xdr:row>9</xdr:row>
      <xdr:rowOff>66675</xdr:rowOff>
    </xdr:from>
    <xdr:to>
      <xdr:col>13</xdr:col>
      <xdr:colOff>114297</xdr:colOff>
      <xdr:row>12</xdr:row>
      <xdr:rowOff>232930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254958" y="239857"/>
          <a:ext cx="2449657" cy="7377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xdr:col>
      <xdr:colOff>276225</xdr:colOff>
      <xdr:row>9</xdr:row>
      <xdr:rowOff>47625</xdr:rowOff>
    </xdr:from>
    <xdr:to>
      <xdr:col>3</xdr:col>
      <xdr:colOff>1285875</xdr:colOff>
      <xdr:row>10</xdr:row>
      <xdr:rowOff>152400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123950" y="228600"/>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9</xdr:col>
      <xdr:colOff>445074</xdr:colOff>
      <xdr:row>49</xdr:row>
      <xdr:rowOff>38100</xdr:rowOff>
    </xdr:from>
    <xdr:to>
      <xdr:col>13</xdr:col>
      <xdr:colOff>123822</xdr:colOff>
      <xdr:row>51</xdr:row>
      <xdr:rowOff>156730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264483" y="10636827"/>
          <a:ext cx="2449657" cy="74208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9</xdr:col>
      <xdr:colOff>454599</xdr:colOff>
      <xdr:row>39</xdr:row>
      <xdr:rowOff>66675</xdr:rowOff>
    </xdr:from>
    <xdr:to>
      <xdr:col>13</xdr:col>
      <xdr:colOff>133347</xdr:colOff>
      <xdr:row>46</xdr:row>
      <xdr:rowOff>295275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274008" y="7877175"/>
          <a:ext cx="2449657" cy="2410691"/>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9</xdr:col>
      <xdr:colOff>454599</xdr:colOff>
      <xdr:row>70</xdr:row>
      <xdr:rowOff>238124</xdr:rowOff>
    </xdr:from>
    <xdr:to>
      <xdr:col>13</xdr:col>
      <xdr:colOff>133347</xdr:colOff>
      <xdr:row>82</xdr:row>
      <xdr:rowOff>295275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0274008" y="17383124"/>
          <a:ext cx="2449657" cy="353810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twoCellAnchor>
    <xdr:from>
      <xdr:col>1</xdr:col>
      <xdr:colOff>11188</xdr:colOff>
      <xdr:row>1</xdr:row>
      <xdr:rowOff>22408</xdr:rowOff>
    </xdr:from>
    <xdr:to>
      <xdr:col>5</xdr:col>
      <xdr:colOff>314325</xdr:colOff>
      <xdr:row>5</xdr:row>
      <xdr:rowOff>152399</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58913" y="241483"/>
          <a:ext cx="5351387" cy="1006291"/>
        </a:xfrm>
        <a:prstGeom prst="rect">
          <a:avLst/>
        </a:prstGeom>
        <a:solidFill>
          <a:schemeClr val="lt1"/>
        </a:solidFill>
        <a:ln w="44450" cmpd="dbl">
          <a:solidFill>
            <a:srgbClr val="00B05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b="1">
              <a:solidFill>
                <a:sysClr val="windowText" lastClr="000000"/>
              </a:solidFill>
            </a:rPr>
            <a:t>※</a:t>
          </a:r>
          <a:r>
            <a:rPr kumimoji="1" lang="ja-JP" altLang="en-US" sz="1100" b="1">
              <a:solidFill>
                <a:sysClr val="windowText" lastClr="000000"/>
              </a:solidFill>
            </a:rPr>
            <a:t>注意</a:t>
          </a:r>
          <a:r>
            <a:rPr kumimoji="1" lang="en-US" altLang="ja-JP" sz="1100" b="1">
              <a:solidFill>
                <a:sysClr val="windowText" lastClr="000000"/>
              </a:solidFill>
            </a:rPr>
            <a:t>※</a:t>
          </a:r>
        </a:p>
        <a:p>
          <a:pPr algn="l"/>
          <a:r>
            <a:rPr kumimoji="1" lang="ja-JP" altLang="en-US" sz="1100" b="1">
              <a:solidFill>
                <a:sysClr val="windowText" lastClr="000000"/>
              </a:solidFill>
            </a:rPr>
            <a:t>　この記載例に示す、単価及びその他の金額は計算過程を示すための</a:t>
          </a:r>
          <a:r>
            <a:rPr kumimoji="1" lang="ja-JP" altLang="ja-JP" sz="1100" b="1">
              <a:solidFill>
                <a:schemeClr val="dk1"/>
              </a:solidFill>
              <a:effectLst/>
              <a:latin typeface="+mn-lt"/>
              <a:ea typeface="+mn-ea"/>
              <a:cs typeface="+mn-cs"/>
            </a:rPr>
            <a:t>例として</a:t>
          </a:r>
          <a:r>
            <a:rPr kumimoji="1" lang="ja-JP" altLang="en-US" sz="1100" b="1">
              <a:solidFill>
                <a:schemeClr val="dk1"/>
              </a:solidFill>
              <a:effectLst/>
              <a:latin typeface="+mn-lt"/>
              <a:ea typeface="+mn-ea"/>
              <a:cs typeface="+mn-cs"/>
            </a:rPr>
            <a:t>掲載</a:t>
          </a:r>
          <a:r>
            <a:rPr kumimoji="1" lang="ja-JP" altLang="ja-JP" sz="1100" b="1">
              <a:solidFill>
                <a:schemeClr val="dk1"/>
              </a:solidFill>
              <a:effectLst/>
              <a:latin typeface="+mn-lt"/>
              <a:ea typeface="+mn-ea"/>
              <a:cs typeface="+mn-cs"/>
            </a:rPr>
            <a:t>しているものです。</a:t>
          </a:r>
          <a:endParaRPr kumimoji="1" lang="en-US" altLang="ja-JP" sz="1100" b="1">
            <a:solidFill>
              <a:schemeClr val="dk1"/>
            </a:solidFill>
            <a:effectLst/>
            <a:latin typeface="+mn-lt"/>
            <a:ea typeface="+mn-ea"/>
            <a:cs typeface="+mn-cs"/>
          </a:endParaRPr>
        </a:p>
        <a:p>
          <a:pPr algn="l"/>
          <a:r>
            <a:rPr kumimoji="1" lang="ja-JP" altLang="en-US" sz="1100" b="1">
              <a:solidFill>
                <a:sysClr val="windowText" lastClr="000000"/>
              </a:solidFill>
            </a:rPr>
            <a:t>　実際の応札にあたっては、各社の見積もった単価で計算し入札すること。</a:t>
          </a:r>
        </a:p>
      </xdr:txBody>
    </xdr:sp>
    <xdr:clientData/>
  </xdr:twoCellAnchor>
  <xdr:twoCellAnchor>
    <xdr:from>
      <xdr:col>8</xdr:col>
      <xdr:colOff>280147</xdr:colOff>
      <xdr:row>13</xdr:row>
      <xdr:rowOff>172011</xdr:rowOff>
    </xdr:from>
    <xdr:to>
      <xdr:col>8</xdr:col>
      <xdr:colOff>881809</xdr:colOff>
      <xdr:row>36</xdr:row>
      <xdr:rowOff>48747</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8004922" y="3181911"/>
          <a:ext cx="601662" cy="6887136"/>
          <a:chOff x="8045823" y="2655794"/>
          <a:chExt cx="601662" cy="5328398"/>
        </a:xfrm>
      </xdr:grpSpPr>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8045823" y="2655794"/>
            <a:ext cx="601662" cy="5328398"/>
          </a:xfrm>
          <a:prstGeom prst="wedgeRoundRectCallout">
            <a:avLst>
              <a:gd name="adj1" fmla="val -50998"/>
              <a:gd name="adj2" fmla="val 2031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solidFill>
                <a:sysClr val="windowText" lastClr="000000"/>
              </a:solidFill>
            </a:endParaRPr>
          </a:p>
        </xdr:txBody>
      </xdr:sp>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8101853" y="2767853"/>
            <a:ext cx="517260" cy="508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b="0">
                <a:solidFill>
                  <a:srgbClr val="FF0000"/>
                </a:solidFill>
              </a:rPr>
              <a:t>入札金額内訳書は必ず２枚両方を提出してください。</a:t>
            </a:r>
          </a:p>
        </xdr:txBody>
      </xdr:sp>
    </xdr:grpSp>
    <xdr:clientData/>
  </xdr:twoCellAnchor>
  <xdr:twoCellAnchor>
    <xdr:from>
      <xdr:col>8</xdr:col>
      <xdr:colOff>89646</xdr:colOff>
      <xdr:row>50</xdr:row>
      <xdr:rowOff>123263</xdr:rowOff>
    </xdr:from>
    <xdr:to>
      <xdr:col>8</xdr:col>
      <xdr:colOff>1109382</xdr:colOff>
      <xdr:row>69</xdr:row>
      <xdr:rowOff>180974</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7814421" y="14105963"/>
          <a:ext cx="1019736" cy="5848911"/>
          <a:chOff x="10588227" y="13890189"/>
          <a:chExt cx="1401592" cy="4588808"/>
        </a:xfrm>
      </xdr:grpSpPr>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a:xfrm>
            <a:off x="10846865" y="13890189"/>
            <a:ext cx="929962" cy="4588808"/>
          </a:xfrm>
          <a:prstGeom prst="wedgeRoundRectCallout">
            <a:avLst>
              <a:gd name="adj1" fmla="val -226612"/>
              <a:gd name="adj2" fmla="val 1522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0588227" y="13995701"/>
            <a:ext cx="1401592" cy="421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solidFill>
                  <a:srgbClr val="FF0000"/>
                </a:solidFill>
              </a:rPr>
              <a:t>　仕様書</a:t>
            </a:r>
            <a:r>
              <a:rPr kumimoji="1" lang="en-US" altLang="ja-JP" sz="1100" baseline="0">
                <a:solidFill>
                  <a:srgbClr val="FF0000"/>
                </a:solidFill>
              </a:rPr>
              <a:t> </a:t>
            </a:r>
            <a:r>
              <a:rPr kumimoji="1" lang="ja-JP" altLang="en-US" sz="1100">
                <a:solidFill>
                  <a:srgbClr val="FF0000"/>
                </a:solidFill>
              </a:rPr>
              <a:t>別表１に数量が無い場合でも、単価は、全て記載してください。</a:t>
            </a:r>
          </a:p>
        </xdr:txBody>
      </xdr:sp>
    </xdr:grpSp>
    <xdr:clientData/>
  </xdr:twoCellAnchor>
  <xdr:twoCellAnchor>
    <xdr:from>
      <xdr:col>8</xdr:col>
      <xdr:colOff>336179</xdr:colOff>
      <xdr:row>72</xdr:row>
      <xdr:rowOff>145679</xdr:rowOff>
    </xdr:from>
    <xdr:to>
      <xdr:col>8</xdr:col>
      <xdr:colOff>1009651</xdr:colOff>
      <xdr:row>90</xdr:row>
      <xdr:rowOff>219074</xdr:rowOff>
    </xdr:to>
    <xdr:grpSp>
      <xdr:nvGrpSpPr>
        <xdr:cNvPr id="18" name="グループ化 17">
          <a:extLst>
            <a:ext uri="{FF2B5EF4-FFF2-40B4-BE49-F238E27FC236}">
              <a16:creationId xmlns:a16="http://schemas.microsoft.com/office/drawing/2014/main" id="{00000000-0008-0000-0300-000012000000}"/>
            </a:ext>
          </a:extLst>
        </xdr:cNvPr>
        <xdr:cNvGrpSpPr/>
      </xdr:nvGrpSpPr>
      <xdr:grpSpPr>
        <a:xfrm>
          <a:off x="8060954" y="20833979"/>
          <a:ext cx="673472" cy="4550145"/>
          <a:chOff x="8001002" y="18590560"/>
          <a:chExt cx="739585" cy="4395415"/>
        </a:xfrm>
      </xdr:grpSpPr>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8090649" y="18691412"/>
            <a:ext cx="550330" cy="429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a:solidFill>
                  <a:srgbClr val="FF0000"/>
                </a:solidFill>
              </a:rPr>
              <a:t>入札書の入札金額と一致していることを確認してください。</a:t>
            </a:r>
          </a:p>
        </xdr:txBody>
      </xdr:sp>
      <xdr:sp macro="" textlink="">
        <xdr:nvSpPr>
          <xdr:cNvPr id="17" name="角丸四角形吹き出し 16">
            <a:extLst>
              <a:ext uri="{FF2B5EF4-FFF2-40B4-BE49-F238E27FC236}">
                <a16:creationId xmlns:a16="http://schemas.microsoft.com/office/drawing/2014/main" id="{00000000-0008-0000-0300-000011000000}"/>
              </a:ext>
            </a:extLst>
          </xdr:cNvPr>
          <xdr:cNvSpPr/>
        </xdr:nvSpPr>
        <xdr:spPr>
          <a:xfrm>
            <a:off x="8001002" y="18590560"/>
            <a:ext cx="739585" cy="4133850"/>
          </a:xfrm>
          <a:prstGeom prst="wedgeRoundRectCallout">
            <a:avLst>
              <a:gd name="adj1" fmla="val -104755"/>
              <a:gd name="adj2" fmla="val 18328"/>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1</xdr:col>
      <xdr:colOff>152400</xdr:colOff>
      <xdr:row>85</xdr:row>
      <xdr:rowOff>33618</xdr:rowOff>
    </xdr:from>
    <xdr:to>
      <xdr:col>7</xdr:col>
      <xdr:colOff>289098</xdr:colOff>
      <xdr:row>89</xdr:row>
      <xdr:rowOff>116169</xdr:rowOff>
    </xdr:to>
    <xdr:sp macro="" textlink="">
      <xdr:nvSpPr>
        <xdr:cNvPr id="19" name="角丸四角形吹き出し 18">
          <a:extLst>
            <a:ext uri="{FF2B5EF4-FFF2-40B4-BE49-F238E27FC236}">
              <a16:creationId xmlns:a16="http://schemas.microsoft.com/office/drawing/2014/main" id="{00000000-0008-0000-0300-000013000000}"/>
            </a:ext>
          </a:extLst>
        </xdr:cNvPr>
        <xdr:cNvSpPr/>
      </xdr:nvSpPr>
      <xdr:spPr>
        <a:xfrm>
          <a:off x="1000125" y="22579293"/>
          <a:ext cx="6213648" cy="958851"/>
        </a:xfrm>
        <a:prstGeom prst="wedgeRoundRectCallout">
          <a:avLst>
            <a:gd name="adj1" fmla="val 23592"/>
            <a:gd name="adj2" fmla="val -219141"/>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380999</xdr:colOff>
      <xdr:row>85</xdr:row>
      <xdr:rowOff>129664</xdr:rowOff>
    </xdr:from>
    <xdr:to>
      <xdr:col>6</xdr:col>
      <xdr:colOff>666750</xdr:colOff>
      <xdr:row>89</xdr:row>
      <xdr:rowOff>20920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228724" y="22675339"/>
          <a:ext cx="5676901" cy="7675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500"/>
            </a:lnSpc>
          </a:pPr>
          <a:r>
            <a:rPr kumimoji="1" lang="ja-JP" altLang="en-US" sz="1100"/>
            <a:t>　</a:t>
          </a:r>
          <a:r>
            <a:rPr kumimoji="1" lang="ja-JP" altLang="en-US" sz="1200"/>
            <a:t>予定数量は、各地域の仕様書別表１の数量です。変更しないで下さい。</a:t>
          </a:r>
          <a:endParaRPr kumimoji="1" lang="en-US" altLang="ja-JP" sz="1200"/>
        </a:p>
        <a:p>
          <a:pPr>
            <a:lnSpc>
              <a:spcPts val="1500"/>
            </a:lnSpc>
          </a:pPr>
          <a:r>
            <a:rPr kumimoji="1" lang="en-US" altLang="ja-JP" sz="1200" b="1" u="sng">
              <a:solidFill>
                <a:srgbClr val="FF0000"/>
              </a:solidFill>
            </a:rPr>
            <a:t>※</a:t>
          </a:r>
          <a:r>
            <a:rPr kumimoji="1" lang="ja-JP" altLang="en-US" sz="1200" b="1" u="sng">
              <a:solidFill>
                <a:srgbClr val="FF0000"/>
              </a:solidFill>
            </a:rPr>
            <a:t>応札した入札金内訳書の数量と、仕様書別表１の数量と乖離がある場合は、その応札は無効となります。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CC"/>
  </sheetPr>
  <dimension ref="A1:T43"/>
  <sheetViews>
    <sheetView view="pageBreakPreview" topLeftCell="A13" zoomScaleNormal="100" zoomScaleSheetLayoutView="100" workbookViewId="0">
      <selection activeCell="G38" sqref="G38"/>
    </sheetView>
  </sheetViews>
  <sheetFormatPr defaultRowHeight="13.5" x14ac:dyDescent="0.15"/>
  <cols>
    <col min="1" max="1" width="9" bestFit="1" customWidth="1"/>
    <col min="2" max="2" width="4.875" customWidth="1"/>
    <col min="3" max="11" width="6.625" customWidth="1"/>
    <col min="14" max="14" width="11" bestFit="1" customWidth="1"/>
    <col min="17" max="17" width="4.5" customWidth="1"/>
    <col min="18" max="18" width="10.25" customWidth="1"/>
    <col min="19" max="19" width="34" customWidth="1"/>
    <col min="20" max="20" width="9" hidden="1" customWidth="1"/>
    <col min="21" max="21" width="9" customWidth="1"/>
  </cols>
  <sheetData>
    <row r="1" spans="1:20" x14ac:dyDescent="0.15">
      <c r="A1" s="7" t="s">
        <v>42</v>
      </c>
    </row>
    <row r="2" spans="1:20" x14ac:dyDescent="0.15">
      <c r="A2" s="7">
        <v>2</v>
      </c>
    </row>
    <row r="3" spans="1:20" ht="14.25" customHeight="1" x14ac:dyDescent="0.15">
      <c r="A3" s="1"/>
      <c r="B3" s="41"/>
      <c r="C3" s="1"/>
      <c r="D3" s="1"/>
      <c r="E3" s="1"/>
      <c r="F3" s="1"/>
      <c r="G3" s="1"/>
      <c r="J3" s="1"/>
      <c r="K3" s="1"/>
    </row>
    <row r="4" spans="1:20" ht="13.5" customHeight="1" x14ac:dyDescent="0.15">
      <c r="A4" s="1"/>
      <c r="B4" s="1"/>
      <c r="C4" s="1"/>
      <c r="D4" s="1"/>
      <c r="E4" s="1"/>
      <c r="F4" s="1"/>
      <c r="G4" s="1"/>
      <c r="J4" s="1"/>
      <c r="K4" s="1"/>
    </row>
    <row r="5" spans="1:20" ht="13.5" customHeight="1" x14ac:dyDescent="0.15">
      <c r="A5" s="1"/>
      <c r="B5" s="1"/>
      <c r="C5" s="1"/>
      <c r="D5" s="1"/>
      <c r="E5" s="1"/>
      <c r="F5" s="1"/>
      <c r="G5" s="1"/>
      <c r="J5" s="1"/>
      <c r="K5" s="1"/>
    </row>
    <row r="6" spans="1:20" ht="28.5" x14ac:dyDescent="0.15">
      <c r="A6" s="1"/>
      <c r="B6" s="87" t="s">
        <v>104</v>
      </c>
      <c r="C6" s="88"/>
      <c r="D6" s="88"/>
      <c r="E6" s="88"/>
      <c r="F6" s="88"/>
      <c r="G6" s="88"/>
      <c r="H6" s="88"/>
      <c r="I6" s="88"/>
      <c r="J6" s="88"/>
      <c r="K6" s="88"/>
    </row>
    <row r="7" spans="1:20" x14ac:dyDescent="0.15">
      <c r="A7" s="1"/>
      <c r="B7" s="1"/>
      <c r="C7" s="1"/>
      <c r="D7" s="1"/>
      <c r="E7" s="1"/>
      <c r="F7" s="1"/>
      <c r="G7" s="1"/>
      <c r="H7" s="1"/>
      <c r="I7" s="1"/>
      <c r="J7" s="1"/>
      <c r="K7" s="1"/>
    </row>
    <row r="8" spans="1:20" x14ac:dyDescent="0.15">
      <c r="A8" s="1"/>
      <c r="B8" s="1"/>
      <c r="C8" s="1" t="s">
        <v>0</v>
      </c>
      <c r="D8" s="1"/>
      <c r="E8" s="1"/>
      <c r="F8" s="1"/>
      <c r="G8" s="1"/>
      <c r="H8" s="1"/>
      <c r="I8" s="1"/>
      <c r="J8" s="1"/>
      <c r="K8" s="1"/>
    </row>
    <row r="9" spans="1:20" x14ac:dyDescent="0.15">
      <c r="A9" s="1"/>
      <c r="B9" s="1"/>
      <c r="C9" s="1"/>
      <c r="D9" s="1"/>
      <c r="E9" s="1"/>
      <c r="F9" s="1"/>
      <c r="G9" s="1"/>
      <c r="H9" s="1"/>
      <c r="I9" s="1"/>
      <c r="J9" s="1"/>
      <c r="K9" s="1"/>
      <c r="T9" t="s">
        <v>44</v>
      </c>
    </row>
    <row r="10" spans="1:20" s="4" customFormat="1" ht="18.75" x14ac:dyDescent="0.15">
      <c r="A10" s="2"/>
      <c r="B10" s="2"/>
      <c r="C10" s="89" t="s">
        <v>43</v>
      </c>
      <c r="D10" s="89"/>
      <c r="E10" s="80" t="str">
        <f>VLOOKUP($A$2,$Q$18:$S$28,2)</f>
        <v>第　２　号</v>
      </c>
      <c r="F10" s="2"/>
      <c r="G10" s="2"/>
      <c r="H10" s="2"/>
      <c r="I10" s="2"/>
      <c r="J10" s="2"/>
      <c r="K10" s="2"/>
      <c r="T10" s="8">
        <f>IF(入札金額内訳書!H74=0,0,入札金額内訳書!H78)</f>
        <v>0</v>
      </c>
    </row>
    <row r="11" spans="1:20" s="4" customFormat="1" ht="18.75" x14ac:dyDescent="0.15">
      <c r="A11" s="2"/>
      <c r="B11" s="2"/>
      <c r="C11" s="36"/>
      <c r="D11" s="36"/>
      <c r="E11" s="2"/>
      <c r="F11" s="2"/>
      <c r="G11" s="2"/>
      <c r="H11" s="2"/>
      <c r="I11" s="2"/>
      <c r="J11" s="2"/>
      <c r="K11" s="2"/>
    </row>
    <row r="12" spans="1:20" s="4" customFormat="1" ht="18.75" x14ac:dyDescent="0.15">
      <c r="A12" s="2"/>
      <c r="B12" s="2"/>
      <c r="C12" s="89" t="s">
        <v>36</v>
      </c>
      <c r="D12" s="89"/>
      <c r="E12" s="80" t="str">
        <f>VLOOKUP($A$2,$Q$18:$S$28,3)</f>
        <v>官用自動車点検等業務（岐阜地域）</v>
      </c>
      <c r="F12" s="2"/>
      <c r="G12" s="2"/>
      <c r="H12" s="2"/>
      <c r="I12" s="2"/>
      <c r="J12" s="2"/>
      <c r="K12" s="2"/>
    </row>
    <row r="13" spans="1:20" s="4" customFormat="1" ht="18.75" x14ac:dyDescent="0.15">
      <c r="A13" s="2"/>
      <c r="B13" s="2"/>
      <c r="C13" s="2"/>
      <c r="D13" s="2"/>
      <c r="E13" s="2"/>
      <c r="F13" s="2"/>
      <c r="G13" s="2"/>
      <c r="H13" s="2"/>
      <c r="I13" s="2"/>
      <c r="J13" s="2"/>
      <c r="K13" s="2"/>
    </row>
    <row r="14" spans="1:20" x14ac:dyDescent="0.15">
      <c r="A14" s="1"/>
      <c r="B14" s="1"/>
      <c r="C14" s="1"/>
      <c r="D14" s="1"/>
      <c r="E14" s="1"/>
      <c r="F14" s="1"/>
      <c r="G14" s="1"/>
      <c r="H14" s="1"/>
      <c r="I14" s="1"/>
      <c r="J14" s="1"/>
      <c r="K14" s="1"/>
    </row>
    <row r="15" spans="1:20" x14ac:dyDescent="0.15">
      <c r="A15" s="1"/>
      <c r="B15" s="90" t="s">
        <v>44</v>
      </c>
      <c r="C15" s="3" t="s">
        <v>3</v>
      </c>
      <c r="D15" s="3" t="s">
        <v>4</v>
      </c>
      <c r="E15" s="3" t="s">
        <v>5</v>
      </c>
      <c r="F15" s="3" t="s">
        <v>6</v>
      </c>
      <c r="G15" s="3" t="s">
        <v>7</v>
      </c>
      <c r="H15" s="3" t="s">
        <v>8</v>
      </c>
      <c r="I15" s="3" t="s">
        <v>9</v>
      </c>
      <c r="J15" s="3" t="s">
        <v>10</v>
      </c>
      <c r="K15" s="3" t="s">
        <v>11</v>
      </c>
    </row>
    <row r="16" spans="1:20" ht="36" customHeight="1" x14ac:dyDescent="0.15">
      <c r="A16" s="1"/>
      <c r="B16" s="91"/>
      <c r="C16" s="9" t="str">
        <f>IF(LEN($T$10)=8,"\",IF((LEN($T$10)-9)&lt;=-2,"",MID($T$10,LEN($T$10)-8,1)))</f>
        <v/>
      </c>
      <c r="D16" s="9" t="str">
        <f>IF(LEN($T$10)=7,"\",IF((LEN($T$10)-8)&lt;=-2,"",MID($T$10,LEN($T$10)-7,1)))</f>
        <v/>
      </c>
      <c r="E16" s="9" t="str">
        <f>IF(LEN($T$10)=6,"\",IF((LEN($T$10)-7)&lt;=-2,"",MID($T$10,LEN($T$10)-6,1)))</f>
        <v/>
      </c>
      <c r="F16" s="9" t="str">
        <f>IF(LEN($T$10)=5,"\",IF((LEN($T$10)-6)&lt;=-2,"",MID($T$10,LEN($T$10)-5,1)))</f>
        <v/>
      </c>
      <c r="G16" s="9" t="str">
        <f>IF($T$10=0,"",MID($T$10,LEN($T$10)-4,1))</f>
        <v/>
      </c>
      <c r="H16" s="9" t="str">
        <f>IF($T$10=0,"",MID($T$10,LEN($T$10)-3,1))</f>
        <v/>
      </c>
      <c r="I16" s="9" t="str">
        <f>IF($T$10=0,"",MID($T$10,LEN($T$10)-2,1))</f>
        <v/>
      </c>
      <c r="J16" s="9" t="str">
        <f>IF($T$10=0,"",MID($T$10,LEN($T$10)-1,1))</f>
        <v/>
      </c>
      <c r="K16" s="9" t="str">
        <f>IF($T$10=0,"",RIGHT($T$10,1))</f>
        <v/>
      </c>
    </row>
    <row r="17" spans="1:19" ht="7.5" customHeight="1" x14ac:dyDescent="0.15">
      <c r="A17" s="1"/>
      <c r="B17" s="1"/>
      <c r="C17" s="1"/>
      <c r="D17" s="1"/>
      <c r="E17" s="1"/>
      <c r="F17" s="1"/>
      <c r="G17" s="1"/>
      <c r="H17" s="1"/>
      <c r="I17" s="1"/>
      <c r="J17" s="1"/>
      <c r="K17" s="1"/>
    </row>
    <row r="18" spans="1:19" x14ac:dyDescent="0.15">
      <c r="A18" s="1"/>
      <c r="B18" s="1"/>
      <c r="C18" s="1" t="s">
        <v>71</v>
      </c>
      <c r="D18" s="1"/>
      <c r="E18" s="1"/>
      <c r="F18" s="1"/>
      <c r="G18" s="1"/>
      <c r="I18" s="1"/>
      <c r="J18" s="1"/>
      <c r="K18" s="5"/>
      <c r="Q18">
        <v>1</v>
      </c>
      <c r="R18" t="s">
        <v>40</v>
      </c>
      <c r="S18" s="6" t="s">
        <v>119</v>
      </c>
    </row>
    <row r="19" spans="1:19" x14ac:dyDescent="0.15">
      <c r="A19" s="1"/>
      <c r="B19" s="1"/>
      <c r="C19" s="1" t="s">
        <v>22</v>
      </c>
      <c r="D19" s="1"/>
      <c r="E19" s="1"/>
      <c r="F19" s="1"/>
      <c r="G19" s="1"/>
      <c r="H19" s="1"/>
      <c r="I19" s="1"/>
      <c r="J19" s="1"/>
      <c r="K19" s="1"/>
      <c r="Q19">
        <v>2</v>
      </c>
      <c r="R19" t="s">
        <v>41</v>
      </c>
      <c r="S19" s="6" t="s">
        <v>34</v>
      </c>
    </row>
    <row r="20" spans="1:19" x14ac:dyDescent="0.15">
      <c r="A20" s="1"/>
      <c r="D20" s="1"/>
      <c r="E20" s="1"/>
      <c r="F20" s="1"/>
      <c r="G20" s="1"/>
      <c r="H20" s="1"/>
      <c r="I20" s="1"/>
      <c r="J20" s="1"/>
      <c r="K20" s="1"/>
      <c r="Q20">
        <v>3</v>
      </c>
      <c r="R20" t="s">
        <v>116</v>
      </c>
      <c r="S20" s="6" t="s">
        <v>24</v>
      </c>
    </row>
    <row r="21" spans="1:19" ht="27.75" customHeight="1" x14ac:dyDescent="0.15">
      <c r="A21" s="1"/>
      <c r="B21" s="92" t="s">
        <v>83</v>
      </c>
      <c r="C21" s="93"/>
      <c r="D21" s="93"/>
      <c r="E21" s="93"/>
      <c r="F21" s="93"/>
      <c r="G21" s="93"/>
      <c r="H21" s="93"/>
      <c r="I21" s="93"/>
      <c r="J21" s="93"/>
      <c r="K21" s="93"/>
      <c r="Q21">
        <v>4</v>
      </c>
      <c r="R21" t="s">
        <v>117</v>
      </c>
      <c r="S21" s="6" t="s">
        <v>111</v>
      </c>
    </row>
    <row r="22" spans="1:19" x14ac:dyDescent="0.15">
      <c r="A22" s="1"/>
      <c r="B22" s="1"/>
      <c r="C22" s="1"/>
      <c r="D22" s="1"/>
      <c r="E22" s="1"/>
      <c r="F22" s="1"/>
      <c r="G22" s="1"/>
      <c r="H22" s="1"/>
      <c r="I22" s="1"/>
      <c r="J22" s="1"/>
      <c r="K22" s="1"/>
      <c r="Q22">
        <v>5</v>
      </c>
      <c r="R22" t="s">
        <v>112</v>
      </c>
      <c r="S22" s="6" t="s">
        <v>113</v>
      </c>
    </row>
    <row r="23" spans="1:19" x14ac:dyDescent="0.15">
      <c r="A23" s="1"/>
      <c r="B23" s="1"/>
      <c r="C23" s="1"/>
      <c r="D23" s="1"/>
      <c r="E23" s="1"/>
      <c r="F23" s="1"/>
      <c r="G23" s="1"/>
      <c r="H23" s="1"/>
      <c r="I23" s="1"/>
      <c r="J23" s="1"/>
      <c r="K23" s="1"/>
      <c r="Q23">
        <v>6</v>
      </c>
      <c r="R23" t="s">
        <v>114</v>
      </c>
      <c r="S23" s="6" t="s">
        <v>115</v>
      </c>
    </row>
    <row r="24" spans="1:19" x14ac:dyDescent="0.15">
      <c r="A24" s="1"/>
      <c r="B24" s="1"/>
      <c r="C24" s="86" t="s">
        <v>85</v>
      </c>
      <c r="D24" s="86"/>
      <c r="E24" s="86"/>
      <c r="F24" s="86"/>
      <c r="G24" s="1"/>
      <c r="H24" s="1"/>
      <c r="I24" s="1"/>
      <c r="J24" s="1"/>
      <c r="K24" s="1"/>
      <c r="Q24">
        <v>7</v>
      </c>
      <c r="R24" t="s">
        <v>38</v>
      </c>
      <c r="S24" s="6" t="s">
        <v>25</v>
      </c>
    </row>
    <row r="25" spans="1:19" x14ac:dyDescent="0.15">
      <c r="A25" s="1"/>
      <c r="B25" s="1"/>
      <c r="C25" s="1"/>
      <c r="D25" s="1"/>
      <c r="E25" s="1"/>
      <c r="F25" s="1"/>
      <c r="G25" s="1"/>
      <c r="H25" s="1"/>
      <c r="I25" s="1"/>
      <c r="J25" s="1"/>
      <c r="K25" s="1"/>
      <c r="Q25">
        <v>8</v>
      </c>
      <c r="R25" t="s">
        <v>39</v>
      </c>
      <c r="S25" s="6" t="s">
        <v>34</v>
      </c>
    </row>
    <row r="26" spans="1:19" x14ac:dyDescent="0.15">
      <c r="A26" s="1"/>
      <c r="B26" s="1"/>
      <c r="C26" s="1"/>
      <c r="D26" s="1"/>
      <c r="E26" s="1"/>
      <c r="F26" s="1"/>
      <c r="G26" s="1"/>
      <c r="H26" s="1"/>
      <c r="I26" s="1"/>
      <c r="J26" s="1"/>
      <c r="K26" s="1"/>
      <c r="Q26">
        <v>9</v>
      </c>
      <c r="R26" t="s">
        <v>106</v>
      </c>
      <c r="S26" s="6" t="s">
        <v>107</v>
      </c>
    </row>
    <row r="27" spans="1:19" x14ac:dyDescent="0.15">
      <c r="A27" s="1"/>
      <c r="B27" s="1"/>
      <c r="C27" s="1" t="s">
        <v>1</v>
      </c>
      <c r="D27" s="1"/>
      <c r="E27" s="1"/>
      <c r="F27" s="1"/>
      <c r="G27" s="1"/>
      <c r="H27" s="1"/>
      <c r="I27" s="1"/>
      <c r="J27" s="1"/>
      <c r="K27" s="1"/>
      <c r="Q27">
        <v>10</v>
      </c>
      <c r="R27" t="s">
        <v>108</v>
      </c>
      <c r="S27" s="6" t="s">
        <v>109</v>
      </c>
    </row>
    <row r="28" spans="1:19" x14ac:dyDescent="0.15">
      <c r="A28" s="1"/>
      <c r="B28" s="1"/>
      <c r="C28" s="48"/>
      <c r="D28" s="49" t="s">
        <v>125</v>
      </c>
      <c r="E28" s="1"/>
      <c r="F28" s="1"/>
      <c r="G28" s="1"/>
      <c r="H28" s="1"/>
      <c r="I28" s="1"/>
      <c r="J28" s="1"/>
      <c r="K28" s="1"/>
      <c r="Q28">
        <v>11</v>
      </c>
      <c r="R28" t="s">
        <v>45</v>
      </c>
      <c r="S28" s="6" t="s">
        <v>46</v>
      </c>
    </row>
    <row r="29" spans="1:19" x14ac:dyDescent="0.15">
      <c r="A29" s="1"/>
      <c r="B29" s="1"/>
      <c r="C29" s="1"/>
      <c r="D29" s="1"/>
      <c r="E29" s="1"/>
      <c r="F29" s="1"/>
      <c r="G29" s="1"/>
      <c r="H29" s="1"/>
      <c r="I29" s="1"/>
      <c r="J29" s="1"/>
      <c r="K29" s="1"/>
    </row>
    <row r="30" spans="1:19" x14ac:dyDescent="0.15">
      <c r="A30" s="1"/>
      <c r="B30" s="1"/>
      <c r="C30" s="1" t="s">
        <v>2</v>
      </c>
      <c r="D30" s="1" t="s">
        <v>84</v>
      </c>
      <c r="E30" s="1"/>
      <c r="F30" s="86"/>
      <c r="G30" s="86"/>
      <c r="H30" s="86"/>
      <c r="I30" s="86"/>
      <c r="J30" s="86"/>
      <c r="K30" s="1"/>
    </row>
    <row r="31" spans="1:19" x14ac:dyDescent="0.15">
      <c r="A31" s="1"/>
      <c r="B31" s="1"/>
      <c r="D31" s="1" t="s">
        <v>64</v>
      </c>
      <c r="F31" s="86"/>
      <c r="G31" s="86"/>
      <c r="H31" s="86"/>
      <c r="I31" s="86"/>
      <c r="J31" s="86"/>
      <c r="K31" s="1"/>
    </row>
    <row r="32" spans="1:19" x14ac:dyDescent="0.15">
      <c r="A32" s="1"/>
      <c r="B32" s="1"/>
      <c r="D32" s="1" t="s">
        <v>65</v>
      </c>
      <c r="E32" s="1"/>
      <c r="F32" s="86"/>
      <c r="G32" s="86"/>
      <c r="H32" s="86"/>
      <c r="I32" s="86"/>
      <c r="J32" s="86"/>
      <c r="K32" s="1"/>
    </row>
    <row r="33" spans="1:11" x14ac:dyDescent="0.15">
      <c r="A33" s="1"/>
      <c r="B33" s="1"/>
      <c r="C33" s="1"/>
      <c r="D33" s="1"/>
      <c r="E33" s="1"/>
      <c r="K33" s="1"/>
    </row>
    <row r="34" spans="1:11" x14ac:dyDescent="0.15">
      <c r="A34" s="1"/>
      <c r="B34" s="1"/>
      <c r="D34" s="1" t="s">
        <v>86</v>
      </c>
      <c r="E34" s="1"/>
      <c r="F34" s="86"/>
      <c r="G34" s="86"/>
      <c r="H34" s="86"/>
      <c r="I34" s="1"/>
      <c r="J34" s="1"/>
      <c r="K34" s="1"/>
    </row>
    <row r="35" spans="1:11" x14ac:dyDescent="0.15">
      <c r="A35" s="1"/>
      <c r="B35" s="1"/>
      <c r="C35" s="1"/>
      <c r="D35" s="1"/>
      <c r="E35" s="1"/>
      <c r="K35" s="1"/>
    </row>
    <row r="36" spans="1:11" x14ac:dyDescent="0.15">
      <c r="A36" s="1"/>
      <c r="B36" s="1"/>
      <c r="D36" s="60" t="s">
        <v>92</v>
      </c>
      <c r="E36" s="51"/>
      <c r="F36" s="51"/>
      <c r="G36" s="51"/>
      <c r="H36" s="51"/>
      <c r="I36" s="51"/>
      <c r="J36" s="52"/>
      <c r="K36" s="1"/>
    </row>
    <row r="37" spans="1:11" x14ac:dyDescent="0.15">
      <c r="A37" s="1"/>
      <c r="B37" s="1"/>
      <c r="C37" s="1"/>
      <c r="D37" s="53"/>
      <c r="E37" s="54"/>
      <c r="F37" s="54"/>
      <c r="G37" s="54"/>
      <c r="H37" s="54"/>
      <c r="I37" s="54"/>
      <c r="J37" s="55"/>
    </row>
    <row r="38" spans="1:11" x14ac:dyDescent="0.15">
      <c r="A38" s="1"/>
      <c r="B38" s="1"/>
      <c r="C38" s="1"/>
      <c r="D38" s="56" t="s">
        <v>87</v>
      </c>
      <c r="J38" s="55"/>
    </row>
    <row r="39" spans="1:11" x14ac:dyDescent="0.15">
      <c r="A39" s="1"/>
      <c r="B39" s="1"/>
      <c r="D39" s="56" t="s">
        <v>88</v>
      </c>
      <c r="G39" s="54"/>
      <c r="H39" s="54"/>
      <c r="I39" s="54"/>
      <c r="J39" s="55"/>
    </row>
    <row r="40" spans="1:11" x14ac:dyDescent="0.15">
      <c r="A40" s="1"/>
      <c r="B40" s="1"/>
      <c r="D40" s="56" t="s">
        <v>89</v>
      </c>
      <c r="G40" s="54"/>
      <c r="H40" s="54"/>
      <c r="I40" s="54"/>
      <c r="J40" s="55"/>
    </row>
    <row r="41" spans="1:11" x14ac:dyDescent="0.15">
      <c r="A41" s="1"/>
      <c r="B41" s="1"/>
      <c r="D41" s="53" t="s">
        <v>90</v>
      </c>
      <c r="E41" s="54"/>
      <c r="F41" s="54"/>
      <c r="G41" s="54"/>
      <c r="H41" s="54"/>
      <c r="I41" s="54"/>
      <c r="J41" s="55"/>
    </row>
    <row r="42" spans="1:11" x14ac:dyDescent="0.15">
      <c r="A42" s="1"/>
      <c r="B42" s="1"/>
      <c r="D42" s="53" t="s">
        <v>91</v>
      </c>
      <c r="E42" s="54"/>
      <c r="F42" s="54"/>
      <c r="G42" s="54"/>
      <c r="H42" s="54"/>
      <c r="I42" s="54"/>
      <c r="J42" s="55"/>
    </row>
    <row r="43" spans="1:11" x14ac:dyDescent="0.15">
      <c r="D43" s="57"/>
      <c r="E43" s="58"/>
      <c r="F43" s="58"/>
      <c r="G43" s="58"/>
      <c r="H43" s="58"/>
      <c r="I43" s="58"/>
      <c r="J43" s="59"/>
    </row>
  </sheetData>
  <mergeCells count="5">
    <mergeCell ref="B21:K21"/>
    <mergeCell ref="B6:K6"/>
    <mergeCell ref="B15:B16"/>
    <mergeCell ref="C10:D10"/>
    <mergeCell ref="C12:D12"/>
  </mergeCells>
  <phoneticPr fontId="21"/>
  <dataValidations count="2">
    <dataValidation type="list" allowBlank="1" showInputMessage="1" showErrorMessage="1" sqref="A2" xr:uid="{00000000-0002-0000-0000-000000000000}">
      <formula1>"1,2,3,4,5,6,7,8,9,10,11,12"</formula1>
    </dataValidation>
    <dataValidation type="list" allowBlank="1" showInputMessage="1" showErrorMessage="1" sqref="B6:K6" xr:uid="{00000000-0002-0000-0000-000001000000}">
      <formula1>"入　　　札　　　書,入　　　札　　　書　　（案）"</formula1>
    </dataValidation>
  </dataValidations>
  <printOptions horizontalCentered="1"/>
  <pageMargins left="0.59055118110236227" right="0.39370078740157483" top="0.70866141732283472" bottom="0.98425196850393704" header="0.51181102362204722" footer="0.51181102362204722"/>
  <pageSetup paperSize="9" scale="125"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CC"/>
  </sheetPr>
  <dimension ref="A1:H82"/>
  <sheetViews>
    <sheetView showZeros="0" view="pageBreakPreview" topLeftCell="A40" zoomScaleNormal="100" zoomScaleSheetLayoutView="100" workbookViewId="0">
      <selection activeCell="G67" sqref="G67"/>
    </sheetView>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s>
  <sheetData>
    <row r="1" spans="1:8" ht="14.25" x14ac:dyDescent="0.15">
      <c r="A1" s="34" t="str">
        <f>入札書!E10&amp;"   "&amp;入札書!E12</f>
        <v>第　２　号   官用自動車点検等業務（岐阜地域）</v>
      </c>
    </row>
    <row r="2" spans="1:8" ht="13.5" x14ac:dyDescent="0.15">
      <c r="E2" s="37" t="s">
        <v>73</v>
      </c>
      <c r="F2" s="134">
        <f>入札書!$F$30</f>
        <v>0</v>
      </c>
      <c r="G2" s="135"/>
      <c r="H2" s="135"/>
    </row>
    <row r="3" spans="1:8" ht="13.5" x14ac:dyDescent="0.15">
      <c r="E3" s="38" t="s">
        <v>64</v>
      </c>
      <c r="F3" s="134">
        <f>入札書!$F$31</f>
        <v>0</v>
      </c>
      <c r="G3" s="135"/>
      <c r="H3" s="135"/>
    </row>
    <row r="4" spans="1:8" x14ac:dyDescent="0.15">
      <c r="A4" s="35" t="s">
        <v>60</v>
      </c>
      <c r="E4" s="37" t="s">
        <v>65</v>
      </c>
      <c r="F4" s="136">
        <f>入札書!$F$32</f>
        <v>0</v>
      </c>
      <c r="G4" s="137"/>
      <c r="H4" s="137"/>
    </row>
    <row r="5" spans="1:8" ht="40.5" customHeight="1" x14ac:dyDescent="0.15">
      <c r="A5" s="141" t="s">
        <v>14</v>
      </c>
      <c r="B5" s="141"/>
      <c r="C5" s="141"/>
      <c r="D5" s="141"/>
      <c r="E5" s="27" t="s">
        <v>72</v>
      </c>
      <c r="F5" s="10" t="s">
        <v>15</v>
      </c>
      <c r="G5" s="27" t="s">
        <v>63</v>
      </c>
      <c r="H5" s="28" t="s">
        <v>62</v>
      </c>
    </row>
    <row r="6" spans="1:8" ht="24" customHeight="1" x14ac:dyDescent="0.15">
      <c r="A6" s="130" t="s">
        <v>79</v>
      </c>
      <c r="B6" s="94" t="s">
        <v>118</v>
      </c>
      <c r="C6" s="42" t="s">
        <v>47</v>
      </c>
      <c r="D6" s="15" t="s">
        <v>48</v>
      </c>
      <c r="E6" s="64"/>
      <c r="F6" s="16" t="s">
        <v>16</v>
      </c>
      <c r="G6" s="66">
        <v>0</v>
      </c>
      <c r="H6" s="67">
        <f>IF(E6=0,0,E6*G6)</f>
        <v>0</v>
      </c>
    </row>
    <row r="7" spans="1:8" ht="24" customHeight="1" x14ac:dyDescent="0.15">
      <c r="A7" s="131"/>
      <c r="B7" s="95"/>
      <c r="C7" s="97" t="s">
        <v>49</v>
      </c>
      <c r="D7" s="15" t="s">
        <v>50</v>
      </c>
      <c r="E7" s="64"/>
      <c r="F7" s="16" t="s">
        <v>16</v>
      </c>
      <c r="G7" s="66">
        <v>10000</v>
      </c>
      <c r="H7" s="67">
        <f t="shared" ref="H7:H38" si="0">IF(E7=0,0,E7*G7)</f>
        <v>0</v>
      </c>
    </row>
    <row r="8" spans="1:8" ht="24" customHeight="1" x14ac:dyDescent="0.15">
      <c r="A8" s="131"/>
      <c r="B8" s="95"/>
      <c r="C8" s="98"/>
      <c r="D8" s="15" t="s">
        <v>51</v>
      </c>
      <c r="E8" s="64">
        <v>3</v>
      </c>
      <c r="F8" s="16" t="s">
        <v>16</v>
      </c>
      <c r="G8" s="66">
        <v>16400</v>
      </c>
      <c r="H8" s="67">
        <f>IF(E8=0,0,E8*G8)</f>
        <v>49200</v>
      </c>
    </row>
    <row r="9" spans="1:8" ht="24" customHeight="1" x14ac:dyDescent="0.15">
      <c r="A9" s="131"/>
      <c r="B9" s="95"/>
      <c r="C9" s="98"/>
      <c r="D9" s="15" t="s">
        <v>52</v>
      </c>
      <c r="E9" s="64"/>
      <c r="F9" s="16" t="s">
        <v>16</v>
      </c>
      <c r="G9" s="66">
        <v>22800</v>
      </c>
      <c r="H9" s="67">
        <f t="shared" si="0"/>
        <v>0</v>
      </c>
    </row>
    <row r="10" spans="1:8" ht="24" customHeight="1" x14ac:dyDescent="0.15">
      <c r="A10" s="131"/>
      <c r="B10" s="96"/>
      <c r="C10" s="99"/>
      <c r="D10" s="15" t="s">
        <v>53</v>
      </c>
      <c r="E10" s="64"/>
      <c r="F10" s="16" t="s">
        <v>16</v>
      </c>
      <c r="G10" s="66">
        <v>25200</v>
      </c>
      <c r="H10" s="67">
        <f t="shared" si="0"/>
        <v>0</v>
      </c>
    </row>
    <row r="11" spans="1:8" ht="24" customHeight="1" x14ac:dyDescent="0.15">
      <c r="A11" s="131"/>
      <c r="B11" s="94" t="s">
        <v>75</v>
      </c>
      <c r="C11" s="42" t="s">
        <v>47</v>
      </c>
      <c r="D11" s="15" t="s">
        <v>48</v>
      </c>
      <c r="E11" s="64"/>
      <c r="F11" s="16" t="s">
        <v>16</v>
      </c>
      <c r="G11" s="66">
        <v>0</v>
      </c>
      <c r="H11" s="67">
        <f>IF(E11=0,0,E11*G11)</f>
        <v>0</v>
      </c>
    </row>
    <row r="12" spans="1:8" ht="24" customHeight="1" x14ac:dyDescent="0.15">
      <c r="A12" s="131"/>
      <c r="B12" s="95"/>
      <c r="C12" s="97" t="s">
        <v>49</v>
      </c>
      <c r="D12" s="15" t="s">
        <v>50</v>
      </c>
      <c r="E12" s="64"/>
      <c r="F12" s="16" t="s">
        <v>16</v>
      </c>
      <c r="G12" s="66">
        <v>15000</v>
      </c>
      <c r="H12" s="67">
        <f t="shared" ref="H12:H15" si="1">IF(E12=0,0,E12*G12)</f>
        <v>0</v>
      </c>
    </row>
    <row r="13" spans="1:8" ht="24" customHeight="1" x14ac:dyDescent="0.15">
      <c r="A13" s="131"/>
      <c r="B13" s="95"/>
      <c r="C13" s="98"/>
      <c r="D13" s="15" t="s">
        <v>51</v>
      </c>
      <c r="E13" s="64">
        <v>2</v>
      </c>
      <c r="F13" s="16" t="s">
        <v>16</v>
      </c>
      <c r="G13" s="66">
        <v>24600</v>
      </c>
      <c r="H13" s="67">
        <f>IF(E13=0,0,E13*G13)</f>
        <v>49200</v>
      </c>
    </row>
    <row r="14" spans="1:8" ht="24" customHeight="1" x14ac:dyDescent="0.15">
      <c r="A14" s="131"/>
      <c r="B14" s="95"/>
      <c r="C14" s="98"/>
      <c r="D14" s="15" t="s">
        <v>52</v>
      </c>
      <c r="E14" s="64">
        <v>1</v>
      </c>
      <c r="F14" s="16" t="s">
        <v>16</v>
      </c>
      <c r="G14" s="66">
        <v>34200</v>
      </c>
      <c r="H14" s="67">
        <f t="shared" si="1"/>
        <v>34200</v>
      </c>
    </row>
    <row r="15" spans="1:8" ht="24" customHeight="1" x14ac:dyDescent="0.15">
      <c r="A15" s="131"/>
      <c r="B15" s="96"/>
      <c r="C15" s="99"/>
      <c r="D15" s="15" t="s">
        <v>53</v>
      </c>
      <c r="E15" s="64"/>
      <c r="F15" s="16" t="s">
        <v>16</v>
      </c>
      <c r="G15" s="66">
        <v>37800</v>
      </c>
      <c r="H15" s="67">
        <f t="shared" si="1"/>
        <v>0</v>
      </c>
    </row>
    <row r="16" spans="1:8" ht="24" customHeight="1" x14ac:dyDescent="0.15">
      <c r="A16" s="131"/>
      <c r="B16" s="94" t="s">
        <v>76</v>
      </c>
      <c r="C16" s="45" t="s">
        <v>47</v>
      </c>
      <c r="D16" s="18" t="s">
        <v>48</v>
      </c>
      <c r="E16" s="64"/>
      <c r="F16" s="17" t="s">
        <v>16</v>
      </c>
      <c r="G16" s="68">
        <v>0</v>
      </c>
      <c r="H16" s="67">
        <f t="shared" si="0"/>
        <v>0</v>
      </c>
    </row>
    <row r="17" spans="1:8" ht="24" customHeight="1" x14ac:dyDescent="0.15">
      <c r="A17" s="131"/>
      <c r="B17" s="95"/>
      <c r="C17" s="148" t="s">
        <v>49</v>
      </c>
      <c r="D17" s="18" t="s">
        <v>50</v>
      </c>
      <c r="E17" s="64"/>
      <c r="F17" s="17" t="s">
        <v>16</v>
      </c>
      <c r="G17" s="68">
        <v>20000</v>
      </c>
      <c r="H17" s="67">
        <f t="shared" si="0"/>
        <v>0</v>
      </c>
    </row>
    <row r="18" spans="1:8" ht="24" customHeight="1" x14ac:dyDescent="0.15">
      <c r="A18" s="131"/>
      <c r="B18" s="95"/>
      <c r="C18" s="149"/>
      <c r="D18" s="18" t="s">
        <v>51</v>
      </c>
      <c r="E18" s="64"/>
      <c r="F18" s="17" t="s">
        <v>16</v>
      </c>
      <c r="G18" s="68">
        <v>32800</v>
      </c>
      <c r="H18" s="67">
        <f>IF(E18=0,0,E18*G18)</f>
        <v>0</v>
      </c>
    </row>
    <row r="19" spans="1:8" ht="24" customHeight="1" x14ac:dyDescent="0.15">
      <c r="A19" s="131"/>
      <c r="B19" s="95"/>
      <c r="C19" s="149"/>
      <c r="D19" s="18" t="s">
        <v>52</v>
      </c>
      <c r="E19" s="64"/>
      <c r="F19" s="17" t="s">
        <v>16</v>
      </c>
      <c r="G19" s="68">
        <v>45600</v>
      </c>
      <c r="H19" s="67">
        <f t="shared" si="0"/>
        <v>0</v>
      </c>
    </row>
    <row r="20" spans="1:8" ht="24" customHeight="1" x14ac:dyDescent="0.15">
      <c r="A20" s="131"/>
      <c r="B20" s="96"/>
      <c r="C20" s="150"/>
      <c r="D20" s="18" t="s">
        <v>53</v>
      </c>
      <c r="E20" s="64"/>
      <c r="F20" s="17" t="s">
        <v>16</v>
      </c>
      <c r="G20" s="68">
        <v>50400</v>
      </c>
      <c r="H20" s="67">
        <f t="shared" si="0"/>
        <v>0</v>
      </c>
    </row>
    <row r="21" spans="1:8" ht="24" customHeight="1" x14ac:dyDescent="0.15">
      <c r="A21" s="131"/>
      <c r="B21" s="94" t="s">
        <v>77</v>
      </c>
      <c r="C21" s="46" t="s">
        <v>47</v>
      </c>
      <c r="D21" s="20" t="s">
        <v>48</v>
      </c>
      <c r="E21" s="64"/>
      <c r="F21" s="19" t="s">
        <v>16</v>
      </c>
      <c r="G21" s="69">
        <v>0</v>
      </c>
      <c r="H21" s="67">
        <f t="shared" si="0"/>
        <v>0</v>
      </c>
    </row>
    <row r="22" spans="1:8" ht="24" customHeight="1" x14ac:dyDescent="0.15">
      <c r="A22" s="131"/>
      <c r="B22" s="95"/>
      <c r="C22" s="118" t="s">
        <v>49</v>
      </c>
      <c r="D22" s="20" t="s">
        <v>50</v>
      </c>
      <c r="E22" s="64"/>
      <c r="F22" s="19" t="s">
        <v>16</v>
      </c>
      <c r="G22" s="69">
        <v>25000</v>
      </c>
      <c r="H22" s="67">
        <f t="shared" si="0"/>
        <v>0</v>
      </c>
    </row>
    <row r="23" spans="1:8" ht="24" customHeight="1" x14ac:dyDescent="0.15">
      <c r="A23" s="131"/>
      <c r="B23" s="95"/>
      <c r="C23" s="119"/>
      <c r="D23" s="20" t="s">
        <v>51</v>
      </c>
      <c r="E23" s="64"/>
      <c r="F23" s="19" t="s">
        <v>16</v>
      </c>
      <c r="G23" s="69">
        <v>41000</v>
      </c>
      <c r="H23" s="67">
        <f t="shared" si="0"/>
        <v>0</v>
      </c>
    </row>
    <row r="24" spans="1:8" ht="24" customHeight="1" x14ac:dyDescent="0.15">
      <c r="A24" s="131"/>
      <c r="B24" s="95"/>
      <c r="C24" s="119"/>
      <c r="D24" s="20" t="s">
        <v>52</v>
      </c>
      <c r="E24" s="64"/>
      <c r="F24" s="19" t="s">
        <v>16</v>
      </c>
      <c r="G24" s="69">
        <v>57000</v>
      </c>
      <c r="H24" s="67">
        <f t="shared" si="0"/>
        <v>0</v>
      </c>
    </row>
    <row r="25" spans="1:8" ht="24" customHeight="1" x14ac:dyDescent="0.15">
      <c r="A25" s="131"/>
      <c r="B25" s="96"/>
      <c r="C25" s="120"/>
      <c r="D25" s="20" t="s">
        <v>53</v>
      </c>
      <c r="E25" s="64"/>
      <c r="F25" s="19" t="s">
        <v>16</v>
      </c>
      <c r="G25" s="69">
        <v>63000</v>
      </c>
      <c r="H25" s="67">
        <f t="shared" si="0"/>
        <v>0</v>
      </c>
    </row>
    <row r="26" spans="1:8" ht="24" customHeight="1" x14ac:dyDescent="0.15">
      <c r="A26" s="131"/>
      <c r="B26" s="94" t="s">
        <v>74</v>
      </c>
      <c r="C26" s="43" t="s">
        <v>54</v>
      </c>
      <c r="D26" s="20" t="s">
        <v>48</v>
      </c>
      <c r="E26" s="64"/>
      <c r="F26" s="21" t="s">
        <v>16</v>
      </c>
      <c r="G26" s="70">
        <v>0</v>
      </c>
      <c r="H26" s="67">
        <f t="shared" si="0"/>
        <v>0</v>
      </c>
    </row>
    <row r="27" spans="1:8" ht="24" customHeight="1" x14ac:dyDescent="0.15">
      <c r="A27" s="131"/>
      <c r="B27" s="95"/>
      <c r="C27" s="142" t="s">
        <v>49</v>
      </c>
      <c r="D27" s="23" t="s">
        <v>50</v>
      </c>
      <c r="E27" s="64"/>
      <c r="F27" s="22" t="s">
        <v>16</v>
      </c>
      <c r="G27" s="71">
        <v>7500</v>
      </c>
      <c r="H27" s="67">
        <f t="shared" si="0"/>
        <v>0</v>
      </c>
    </row>
    <row r="28" spans="1:8" ht="24" customHeight="1" x14ac:dyDescent="0.15">
      <c r="A28" s="131"/>
      <c r="B28" s="95"/>
      <c r="C28" s="143"/>
      <c r="D28" s="23" t="s">
        <v>51</v>
      </c>
      <c r="E28" s="64"/>
      <c r="F28" s="22" t="s">
        <v>16</v>
      </c>
      <c r="G28" s="71">
        <v>12300</v>
      </c>
      <c r="H28" s="67">
        <f t="shared" si="0"/>
        <v>0</v>
      </c>
    </row>
    <row r="29" spans="1:8" ht="24" customHeight="1" x14ac:dyDescent="0.15">
      <c r="A29" s="131"/>
      <c r="B29" s="95"/>
      <c r="C29" s="143"/>
      <c r="D29" s="23" t="s">
        <v>52</v>
      </c>
      <c r="E29" s="64">
        <v>1</v>
      </c>
      <c r="F29" s="22" t="s">
        <v>16</v>
      </c>
      <c r="G29" s="71">
        <v>17100</v>
      </c>
      <c r="H29" s="67">
        <f t="shared" si="0"/>
        <v>17100</v>
      </c>
    </row>
    <row r="30" spans="1:8" ht="24" customHeight="1" x14ac:dyDescent="0.15">
      <c r="A30" s="131"/>
      <c r="B30" s="96"/>
      <c r="C30" s="144"/>
      <c r="D30" s="23" t="s">
        <v>53</v>
      </c>
      <c r="E30" s="64"/>
      <c r="F30" s="22" t="s">
        <v>16</v>
      </c>
      <c r="G30" s="71">
        <v>18900</v>
      </c>
      <c r="H30" s="67">
        <f t="shared" si="0"/>
        <v>0</v>
      </c>
    </row>
    <row r="31" spans="1:8" ht="24" customHeight="1" x14ac:dyDescent="0.15">
      <c r="A31" s="131"/>
      <c r="B31" s="94" t="s">
        <v>18</v>
      </c>
      <c r="C31" s="44" t="s">
        <v>47</v>
      </c>
      <c r="D31" s="25" t="s">
        <v>48</v>
      </c>
      <c r="E31" s="64"/>
      <c r="F31" s="24" t="s">
        <v>16</v>
      </c>
      <c r="G31" s="72">
        <v>0</v>
      </c>
      <c r="H31" s="67">
        <f t="shared" si="0"/>
        <v>0</v>
      </c>
    </row>
    <row r="32" spans="1:8" ht="24" customHeight="1" x14ac:dyDescent="0.15">
      <c r="A32" s="131"/>
      <c r="B32" s="95"/>
      <c r="C32" s="145" t="s">
        <v>49</v>
      </c>
      <c r="D32" s="25" t="s">
        <v>50</v>
      </c>
      <c r="E32" s="64"/>
      <c r="F32" s="24" t="s">
        <v>16</v>
      </c>
      <c r="G32" s="72">
        <v>5000</v>
      </c>
      <c r="H32" s="67">
        <f t="shared" si="0"/>
        <v>0</v>
      </c>
    </row>
    <row r="33" spans="1:8" ht="24" customHeight="1" x14ac:dyDescent="0.15">
      <c r="A33" s="131"/>
      <c r="B33" s="95"/>
      <c r="C33" s="146"/>
      <c r="D33" s="25" t="s">
        <v>51</v>
      </c>
      <c r="E33" s="64">
        <v>5</v>
      </c>
      <c r="F33" s="24" t="s">
        <v>16</v>
      </c>
      <c r="G33" s="72">
        <v>6600</v>
      </c>
      <c r="H33" s="67">
        <f t="shared" si="0"/>
        <v>33000</v>
      </c>
    </row>
    <row r="34" spans="1:8" ht="24" customHeight="1" x14ac:dyDescent="0.15">
      <c r="A34" s="131"/>
      <c r="B34" s="95"/>
      <c r="C34" s="146"/>
      <c r="D34" s="25" t="s">
        <v>52</v>
      </c>
      <c r="E34" s="64"/>
      <c r="F34" s="24" t="s">
        <v>16</v>
      </c>
      <c r="G34" s="72">
        <v>8200</v>
      </c>
      <c r="H34" s="67">
        <f t="shared" si="0"/>
        <v>0</v>
      </c>
    </row>
    <row r="35" spans="1:8" ht="24" customHeight="1" x14ac:dyDescent="0.15">
      <c r="A35" s="125"/>
      <c r="B35" s="96"/>
      <c r="C35" s="147"/>
      <c r="D35" s="25" t="s">
        <v>53</v>
      </c>
      <c r="E35" s="64"/>
      <c r="F35" s="24" t="s">
        <v>16</v>
      </c>
      <c r="G35" s="72">
        <v>8800</v>
      </c>
      <c r="H35" s="67">
        <f t="shared" si="0"/>
        <v>0</v>
      </c>
    </row>
    <row r="36" spans="1:8" ht="24" customHeight="1" x14ac:dyDescent="0.15">
      <c r="A36" s="130" t="s">
        <v>80</v>
      </c>
      <c r="B36" s="100" t="s">
        <v>19</v>
      </c>
      <c r="C36" s="101"/>
      <c r="D36" s="102"/>
      <c r="E36" s="65">
        <f>SUM(E6:E25)</f>
        <v>6</v>
      </c>
      <c r="F36" s="13" t="s">
        <v>16</v>
      </c>
      <c r="G36" s="73">
        <v>17650</v>
      </c>
      <c r="H36" s="67">
        <f t="shared" si="0"/>
        <v>105900</v>
      </c>
    </row>
    <row r="37" spans="1:8" ht="24" customHeight="1" x14ac:dyDescent="0.15">
      <c r="A37" s="131"/>
      <c r="B37" s="100" t="s">
        <v>20</v>
      </c>
      <c r="C37" s="101"/>
      <c r="D37" s="102"/>
      <c r="E37" s="65">
        <f>SUM(E26:E30)</f>
        <v>1</v>
      </c>
      <c r="F37" s="13" t="s">
        <v>16</v>
      </c>
      <c r="G37" s="73">
        <v>12850</v>
      </c>
      <c r="H37" s="67">
        <f t="shared" si="0"/>
        <v>12850</v>
      </c>
    </row>
    <row r="38" spans="1:8" ht="24" customHeight="1" x14ac:dyDescent="0.15">
      <c r="A38" s="125"/>
      <c r="B38" s="100" t="s">
        <v>21</v>
      </c>
      <c r="C38" s="101"/>
      <c r="D38" s="102"/>
      <c r="E38" s="65">
        <f>SUM(E31:E35)</f>
        <v>5</v>
      </c>
      <c r="F38" s="13" t="s">
        <v>16</v>
      </c>
      <c r="G38" s="73">
        <v>17540</v>
      </c>
      <c r="H38" s="67">
        <f t="shared" si="0"/>
        <v>87700</v>
      </c>
    </row>
    <row r="39" spans="1:8" ht="24" customHeight="1" x14ac:dyDescent="0.15">
      <c r="A39" s="138" t="s">
        <v>26</v>
      </c>
      <c r="B39" s="139"/>
      <c r="C39" s="139"/>
      <c r="D39" s="139"/>
      <c r="E39" s="139"/>
      <c r="F39" s="139"/>
      <c r="G39" s="140"/>
      <c r="H39" s="79">
        <f>SUM(H6:H38)</f>
        <v>389150</v>
      </c>
    </row>
    <row r="40" spans="1:8" ht="20.100000000000001" customHeight="1" x14ac:dyDescent="0.15">
      <c r="A40" s="31"/>
      <c r="B40" s="31"/>
      <c r="C40" s="31"/>
      <c r="D40" s="31"/>
      <c r="E40" s="31"/>
      <c r="F40" s="31"/>
      <c r="G40" s="31"/>
      <c r="H40" s="85" t="s">
        <v>110</v>
      </c>
    </row>
    <row r="41" spans="1:8" ht="4.5" customHeight="1" x14ac:dyDescent="0.15">
      <c r="A41" s="39"/>
      <c r="B41" s="39"/>
      <c r="C41" s="39"/>
      <c r="D41" s="39"/>
      <c r="E41" s="39"/>
      <c r="F41" s="39"/>
      <c r="G41" s="39"/>
      <c r="H41" s="40"/>
    </row>
    <row r="42" spans="1:8" ht="24" customHeight="1" x14ac:dyDescent="0.15">
      <c r="A42" s="121" t="s">
        <v>120</v>
      </c>
      <c r="B42" s="123" t="s">
        <v>121</v>
      </c>
      <c r="C42" s="123"/>
      <c r="D42" s="30" t="s">
        <v>28</v>
      </c>
      <c r="E42" s="74">
        <v>3</v>
      </c>
      <c r="F42" s="13" t="s">
        <v>17</v>
      </c>
      <c r="G42" s="77"/>
      <c r="H42" s="67">
        <f t="shared" ref="H42:H73" si="2">E42*G42</f>
        <v>0</v>
      </c>
    </row>
    <row r="43" spans="1:8" ht="24" customHeight="1" x14ac:dyDescent="0.15">
      <c r="A43" s="122"/>
      <c r="B43" s="123"/>
      <c r="C43" s="123"/>
      <c r="D43" s="30" t="s">
        <v>13</v>
      </c>
      <c r="E43" s="74"/>
      <c r="F43" s="13" t="s">
        <v>17</v>
      </c>
      <c r="G43" s="77"/>
      <c r="H43" s="67">
        <f t="shared" si="2"/>
        <v>0</v>
      </c>
    </row>
    <row r="44" spans="1:8" ht="24" customHeight="1" x14ac:dyDescent="0.15">
      <c r="A44" s="122"/>
      <c r="B44" s="123"/>
      <c r="C44" s="123"/>
      <c r="D44" s="30" t="s">
        <v>12</v>
      </c>
      <c r="E44" s="75">
        <v>3</v>
      </c>
      <c r="F44" s="13" t="s">
        <v>17</v>
      </c>
      <c r="G44" s="77"/>
      <c r="H44" s="67">
        <f t="shared" si="2"/>
        <v>0</v>
      </c>
    </row>
    <row r="45" spans="1:8" ht="24" customHeight="1" x14ac:dyDescent="0.15">
      <c r="A45" s="121" t="s">
        <v>122</v>
      </c>
      <c r="B45" s="123" t="s">
        <v>123</v>
      </c>
      <c r="C45" s="123"/>
      <c r="D45" s="30" t="s">
        <v>28</v>
      </c>
      <c r="E45" s="74">
        <f>E36-E42</f>
        <v>3</v>
      </c>
      <c r="F45" s="13" t="s">
        <v>17</v>
      </c>
      <c r="G45" s="77"/>
      <c r="H45" s="67">
        <f t="shared" ref="H45:H47" si="3">E45*G45</f>
        <v>0</v>
      </c>
    </row>
    <row r="46" spans="1:8" ht="24" customHeight="1" x14ac:dyDescent="0.15">
      <c r="A46" s="122"/>
      <c r="B46" s="123"/>
      <c r="C46" s="123"/>
      <c r="D46" s="30" t="s">
        <v>13</v>
      </c>
      <c r="E46" s="74">
        <v>1</v>
      </c>
      <c r="F46" s="13" t="s">
        <v>17</v>
      </c>
      <c r="G46" s="77"/>
      <c r="H46" s="67">
        <f t="shared" si="3"/>
        <v>0</v>
      </c>
    </row>
    <row r="47" spans="1:8" ht="24" customHeight="1" x14ac:dyDescent="0.15">
      <c r="A47" s="122"/>
      <c r="B47" s="123"/>
      <c r="C47" s="123"/>
      <c r="D47" s="30" t="s">
        <v>12</v>
      </c>
      <c r="E47" s="75">
        <f>E38-E44</f>
        <v>2</v>
      </c>
      <c r="F47" s="13" t="s">
        <v>17</v>
      </c>
      <c r="G47" s="77"/>
      <c r="H47" s="67">
        <f t="shared" si="3"/>
        <v>0</v>
      </c>
    </row>
    <row r="48" spans="1:8" ht="24" customHeight="1" x14ac:dyDescent="0.15">
      <c r="A48" s="103" t="s">
        <v>56</v>
      </c>
      <c r="B48" s="126" t="s">
        <v>124</v>
      </c>
      <c r="C48" s="127"/>
      <c r="D48" s="30" t="s">
        <v>28</v>
      </c>
      <c r="E48" s="76">
        <v>8</v>
      </c>
      <c r="F48" s="13" t="s">
        <v>17</v>
      </c>
      <c r="G48" s="77"/>
      <c r="H48" s="67">
        <f t="shared" si="2"/>
        <v>0</v>
      </c>
    </row>
    <row r="49" spans="1:8" ht="24" customHeight="1" x14ac:dyDescent="0.15">
      <c r="A49" s="132"/>
      <c r="B49" s="151"/>
      <c r="C49" s="152"/>
      <c r="D49" s="30" t="s">
        <v>13</v>
      </c>
      <c r="E49" s="76"/>
      <c r="F49" s="13" t="s">
        <v>17</v>
      </c>
      <c r="G49" s="77"/>
      <c r="H49" s="67">
        <f t="shared" si="2"/>
        <v>0</v>
      </c>
    </row>
    <row r="50" spans="1:8" ht="24" customHeight="1" x14ac:dyDescent="0.15">
      <c r="A50" s="132"/>
      <c r="B50" s="128"/>
      <c r="C50" s="129"/>
      <c r="D50" s="30" t="s">
        <v>12</v>
      </c>
      <c r="E50" s="76">
        <v>2</v>
      </c>
      <c r="F50" s="13" t="s">
        <v>17</v>
      </c>
      <c r="G50" s="77"/>
      <c r="H50" s="67">
        <f t="shared" si="2"/>
        <v>0</v>
      </c>
    </row>
    <row r="51" spans="1:8" ht="24" customHeight="1" x14ac:dyDescent="0.15">
      <c r="A51" s="133"/>
      <c r="B51" s="32" t="s">
        <v>57</v>
      </c>
      <c r="C51" s="14"/>
      <c r="D51" s="30" t="s">
        <v>13</v>
      </c>
      <c r="E51" s="76">
        <v>1</v>
      </c>
      <c r="F51" s="13" t="s">
        <v>17</v>
      </c>
      <c r="G51" s="77"/>
      <c r="H51" s="67">
        <f t="shared" si="2"/>
        <v>0</v>
      </c>
    </row>
    <row r="52" spans="1:8" ht="24" customHeight="1" x14ac:dyDescent="0.15">
      <c r="A52" s="124" t="s">
        <v>30</v>
      </c>
      <c r="B52" s="126" t="s">
        <v>31</v>
      </c>
      <c r="C52" s="127"/>
      <c r="D52" s="30" t="s">
        <v>28</v>
      </c>
      <c r="E52" s="76">
        <v>14</v>
      </c>
      <c r="F52" s="13" t="s">
        <v>17</v>
      </c>
      <c r="G52" s="77"/>
      <c r="H52" s="67">
        <f t="shared" si="2"/>
        <v>0</v>
      </c>
    </row>
    <row r="53" spans="1:8" ht="24" customHeight="1" x14ac:dyDescent="0.15">
      <c r="A53" s="125"/>
      <c r="B53" s="128"/>
      <c r="C53" s="129"/>
      <c r="D53" s="30" t="s">
        <v>12</v>
      </c>
      <c r="E53" s="76">
        <v>7</v>
      </c>
      <c r="F53" s="13" t="s">
        <v>17</v>
      </c>
      <c r="G53" s="77"/>
      <c r="H53" s="67">
        <f t="shared" si="2"/>
        <v>0</v>
      </c>
    </row>
    <row r="54" spans="1:8" ht="24" customHeight="1" x14ac:dyDescent="0.15">
      <c r="A54" s="153" t="s">
        <v>58</v>
      </c>
      <c r="B54" s="106" t="s">
        <v>66</v>
      </c>
      <c r="C54" s="107"/>
      <c r="D54" s="11" t="s">
        <v>67</v>
      </c>
      <c r="E54" s="76">
        <v>4</v>
      </c>
      <c r="F54" s="13" t="s">
        <v>17</v>
      </c>
      <c r="G54" s="77"/>
      <c r="H54" s="67">
        <f t="shared" si="2"/>
        <v>0</v>
      </c>
    </row>
    <row r="55" spans="1:8" ht="24" customHeight="1" x14ac:dyDescent="0.15">
      <c r="A55" s="154"/>
      <c r="B55" s="108"/>
      <c r="C55" s="109"/>
      <c r="D55" s="11" t="s">
        <v>68</v>
      </c>
      <c r="E55" s="76">
        <v>11</v>
      </c>
      <c r="F55" s="13" t="s">
        <v>17</v>
      </c>
      <c r="G55" s="77"/>
      <c r="H55" s="67">
        <f t="shared" si="2"/>
        <v>0</v>
      </c>
    </row>
    <row r="56" spans="1:8" ht="24" customHeight="1" x14ac:dyDescent="0.15">
      <c r="A56" s="154"/>
      <c r="B56" s="108"/>
      <c r="C56" s="109"/>
      <c r="D56" s="11" t="s">
        <v>69</v>
      </c>
      <c r="E56" s="76"/>
      <c r="F56" s="13" t="s">
        <v>17</v>
      </c>
      <c r="G56" s="77"/>
      <c r="H56" s="67">
        <f t="shared" si="2"/>
        <v>0</v>
      </c>
    </row>
    <row r="57" spans="1:8" ht="24" customHeight="1" x14ac:dyDescent="0.15">
      <c r="A57" s="154"/>
      <c r="B57" s="108"/>
      <c r="C57" s="109"/>
      <c r="D57" s="11" t="s">
        <v>70</v>
      </c>
      <c r="E57" s="76"/>
      <c r="F57" s="13" t="s">
        <v>17</v>
      </c>
      <c r="G57" s="77"/>
      <c r="H57" s="67">
        <f t="shared" si="2"/>
        <v>0</v>
      </c>
    </row>
    <row r="58" spans="1:8" ht="24" customHeight="1" x14ac:dyDescent="0.15">
      <c r="A58" s="154"/>
      <c r="B58" s="110"/>
      <c r="C58" s="111"/>
      <c r="D58" s="11" t="s">
        <v>12</v>
      </c>
      <c r="E58" s="76">
        <v>7</v>
      </c>
      <c r="F58" s="13" t="s">
        <v>17</v>
      </c>
      <c r="G58" s="77"/>
      <c r="H58" s="67">
        <f t="shared" si="2"/>
        <v>0</v>
      </c>
    </row>
    <row r="59" spans="1:8" ht="24" customHeight="1" x14ac:dyDescent="0.15">
      <c r="A59" s="154"/>
      <c r="B59" s="112" t="s">
        <v>81</v>
      </c>
      <c r="C59" s="113"/>
      <c r="D59" s="12" t="s">
        <v>67</v>
      </c>
      <c r="E59" s="74">
        <f>$E$54</f>
        <v>4</v>
      </c>
      <c r="F59" s="13" t="s">
        <v>17</v>
      </c>
      <c r="G59" s="77"/>
      <c r="H59" s="67">
        <f t="shared" si="2"/>
        <v>0</v>
      </c>
    </row>
    <row r="60" spans="1:8" ht="24" customHeight="1" x14ac:dyDescent="0.15">
      <c r="A60" s="154"/>
      <c r="B60" s="114"/>
      <c r="C60" s="115"/>
      <c r="D60" s="12" t="s">
        <v>68</v>
      </c>
      <c r="E60" s="74">
        <f>$E$55</f>
        <v>11</v>
      </c>
      <c r="F60" s="13" t="s">
        <v>17</v>
      </c>
      <c r="G60" s="77"/>
      <c r="H60" s="67">
        <f t="shared" si="2"/>
        <v>0</v>
      </c>
    </row>
    <row r="61" spans="1:8" ht="24" customHeight="1" x14ac:dyDescent="0.15">
      <c r="A61" s="154"/>
      <c r="B61" s="114"/>
      <c r="C61" s="115"/>
      <c r="D61" s="12" t="s">
        <v>69</v>
      </c>
      <c r="E61" s="74">
        <f>$E$56</f>
        <v>0</v>
      </c>
      <c r="F61" s="13" t="s">
        <v>17</v>
      </c>
      <c r="G61" s="77"/>
      <c r="H61" s="67">
        <f t="shared" si="2"/>
        <v>0</v>
      </c>
    </row>
    <row r="62" spans="1:8" ht="24" customHeight="1" x14ac:dyDescent="0.15">
      <c r="A62" s="154"/>
      <c r="B62" s="114"/>
      <c r="C62" s="115"/>
      <c r="D62" s="12" t="s">
        <v>70</v>
      </c>
      <c r="E62" s="74">
        <f>$E$57</f>
        <v>0</v>
      </c>
      <c r="F62" s="13" t="s">
        <v>17</v>
      </c>
      <c r="G62" s="77"/>
      <c r="H62" s="67">
        <f t="shared" si="2"/>
        <v>0</v>
      </c>
    </row>
    <row r="63" spans="1:8" ht="24" customHeight="1" x14ac:dyDescent="0.15">
      <c r="A63" s="155"/>
      <c r="B63" s="116"/>
      <c r="C63" s="117"/>
      <c r="D63" s="12" t="s">
        <v>12</v>
      </c>
      <c r="E63" s="74">
        <f>$E$58</f>
        <v>7</v>
      </c>
      <c r="F63" s="13" t="s">
        <v>17</v>
      </c>
      <c r="G63" s="77"/>
      <c r="H63" s="67">
        <f t="shared" si="2"/>
        <v>0</v>
      </c>
    </row>
    <row r="64" spans="1:8" ht="24" customHeight="1" x14ac:dyDescent="0.15">
      <c r="A64" s="103" t="s">
        <v>32</v>
      </c>
      <c r="B64" s="106" t="s">
        <v>66</v>
      </c>
      <c r="C64" s="107"/>
      <c r="D64" s="11" t="s">
        <v>67</v>
      </c>
      <c r="E64" s="76">
        <v>4</v>
      </c>
      <c r="F64" s="13" t="s">
        <v>17</v>
      </c>
      <c r="G64" s="77"/>
      <c r="H64" s="67">
        <f t="shared" si="2"/>
        <v>0</v>
      </c>
    </row>
    <row r="65" spans="1:8" ht="24" customHeight="1" x14ac:dyDescent="0.15">
      <c r="A65" s="104"/>
      <c r="B65" s="108"/>
      <c r="C65" s="109"/>
      <c r="D65" s="11" t="s">
        <v>68</v>
      </c>
      <c r="E65" s="76">
        <v>11</v>
      </c>
      <c r="F65" s="13" t="s">
        <v>17</v>
      </c>
      <c r="G65" s="77"/>
      <c r="H65" s="67">
        <f t="shared" si="2"/>
        <v>0</v>
      </c>
    </row>
    <row r="66" spans="1:8" ht="24" customHeight="1" x14ac:dyDescent="0.15">
      <c r="A66" s="104"/>
      <c r="B66" s="108"/>
      <c r="C66" s="109"/>
      <c r="D66" s="11" t="s">
        <v>69</v>
      </c>
      <c r="E66" s="76"/>
      <c r="F66" s="13" t="s">
        <v>17</v>
      </c>
      <c r="G66" s="77"/>
      <c r="H66" s="67">
        <f t="shared" si="2"/>
        <v>0</v>
      </c>
    </row>
    <row r="67" spans="1:8" ht="24" customHeight="1" x14ac:dyDescent="0.15">
      <c r="A67" s="104"/>
      <c r="B67" s="108"/>
      <c r="C67" s="109"/>
      <c r="D67" s="11" t="s">
        <v>70</v>
      </c>
      <c r="E67" s="76"/>
      <c r="F67" s="13" t="s">
        <v>17</v>
      </c>
      <c r="G67" s="77"/>
      <c r="H67" s="67">
        <f t="shared" si="2"/>
        <v>0</v>
      </c>
    </row>
    <row r="68" spans="1:8" ht="24" customHeight="1" x14ac:dyDescent="0.15">
      <c r="A68" s="104"/>
      <c r="B68" s="110"/>
      <c r="C68" s="111"/>
      <c r="D68" s="11" t="s">
        <v>12</v>
      </c>
      <c r="E68" s="76">
        <v>7</v>
      </c>
      <c r="F68" s="13" t="s">
        <v>17</v>
      </c>
      <c r="G68" s="77"/>
      <c r="H68" s="67">
        <f t="shared" si="2"/>
        <v>0</v>
      </c>
    </row>
    <row r="69" spans="1:8" ht="24" customHeight="1" x14ac:dyDescent="0.15">
      <c r="A69" s="104"/>
      <c r="B69" s="112" t="s">
        <v>81</v>
      </c>
      <c r="C69" s="113"/>
      <c r="D69" s="12" t="s">
        <v>67</v>
      </c>
      <c r="E69" s="74">
        <f>$E$64</f>
        <v>4</v>
      </c>
      <c r="F69" s="13" t="s">
        <v>17</v>
      </c>
      <c r="G69" s="77"/>
      <c r="H69" s="67">
        <f t="shared" si="2"/>
        <v>0</v>
      </c>
    </row>
    <row r="70" spans="1:8" ht="24" customHeight="1" x14ac:dyDescent="0.15">
      <c r="A70" s="104"/>
      <c r="B70" s="114"/>
      <c r="C70" s="115"/>
      <c r="D70" s="12" t="s">
        <v>68</v>
      </c>
      <c r="E70" s="74">
        <f>$E$65</f>
        <v>11</v>
      </c>
      <c r="F70" s="13" t="s">
        <v>17</v>
      </c>
      <c r="G70" s="77"/>
      <c r="H70" s="67">
        <f t="shared" si="2"/>
        <v>0</v>
      </c>
    </row>
    <row r="71" spans="1:8" ht="24" customHeight="1" x14ac:dyDescent="0.15">
      <c r="A71" s="104"/>
      <c r="B71" s="114"/>
      <c r="C71" s="115"/>
      <c r="D71" s="12" t="s">
        <v>69</v>
      </c>
      <c r="E71" s="74">
        <f>$E$66</f>
        <v>0</v>
      </c>
      <c r="F71" s="13" t="s">
        <v>17</v>
      </c>
      <c r="G71" s="77"/>
      <c r="H71" s="67">
        <f t="shared" si="2"/>
        <v>0</v>
      </c>
    </row>
    <row r="72" spans="1:8" ht="24" customHeight="1" x14ac:dyDescent="0.15">
      <c r="A72" s="104"/>
      <c r="B72" s="114"/>
      <c r="C72" s="115"/>
      <c r="D72" s="12" t="s">
        <v>70</v>
      </c>
      <c r="E72" s="74">
        <f>$E$67</f>
        <v>0</v>
      </c>
      <c r="F72" s="13" t="s">
        <v>17</v>
      </c>
      <c r="G72" s="77"/>
      <c r="H72" s="67">
        <f t="shared" si="2"/>
        <v>0</v>
      </c>
    </row>
    <row r="73" spans="1:8" ht="24" customHeight="1" x14ac:dyDescent="0.15">
      <c r="A73" s="105"/>
      <c r="B73" s="116"/>
      <c r="C73" s="117"/>
      <c r="D73" s="12" t="s">
        <v>12</v>
      </c>
      <c r="E73" s="74">
        <f>$E$68</f>
        <v>7</v>
      </c>
      <c r="F73" s="13" t="s">
        <v>17</v>
      </c>
      <c r="G73" s="77"/>
      <c r="H73" s="67">
        <f t="shared" si="2"/>
        <v>0</v>
      </c>
    </row>
    <row r="74" spans="1:8" ht="24" customHeight="1" x14ac:dyDescent="0.15">
      <c r="A74" s="138" t="s">
        <v>33</v>
      </c>
      <c r="B74" s="139"/>
      <c r="C74" s="139"/>
      <c r="D74" s="139"/>
      <c r="E74" s="26"/>
      <c r="F74" s="33"/>
      <c r="G74" s="78"/>
      <c r="H74" s="67">
        <f>SUM(H42:H73)</f>
        <v>0</v>
      </c>
    </row>
    <row r="75" spans="1:8" ht="24" customHeight="1" x14ac:dyDescent="0.15">
      <c r="A75" s="138" t="s">
        <v>82</v>
      </c>
      <c r="B75" s="139"/>
      <c r="C75" s="139"/>
      <c r="D75" s="139"/>
      <c r="E75" s="26"/>
      <c r="F75" s="33"/>
      <c r="G75" s="78"/>
      <c r="H75" s="67">
        <f>ROUNDDOWN(H74*0.1,0)</f>
        <v>0</v>
      </c>
    </row>
    <row r="76" spans="1:8" ht="24" customHeight="1" x14ac:dyDescent="0.15">
      <c r="A76" s="138" t="s">
        <v>59</v>
      </c>
      <c r="B76" s="139"/>
      <c r="C76" s="139"/>
      <c r="D76" s="139"/>
      <c r="E76" s="26"/>
      <c r="F76" s="33"/>
      <c r="G76" s="78"/>
      <c r="H76" s="67">
        <f>SUM(H39,H74:H75)</f>
        <v>389150</v>
      </c>
    </row>
    <row r="77" spans="1:8" ht="3.75" customHeight="1" x14ac:dyDescent="0.15"/>
    <row r="78" spans="1:8" ht="24" customHeight="1" x14ac:dyDescent="0.15">
      <c r="A78" s="138" t="s">
        <v>61</v>
      </c>
      <c r="B78" s="139"/>
      <c r="C78" s="139"/>
      <c r="D78" s="139"/>
      <c r="E78" s="26"/>
      <c r="F78" s="33"/>
      <c r="G78" s="26"/>
      <c r="H78" s="79">
        <f>SUM(H39,H74)</f>
        <v>389150</v>
      </c>
    </row>
    <row r="79" spans="1:8" ht="5.25" customHeight="1" x14ac:dyDescent="0.15">
      <c r="C79" s="31"/>
    </row>
    <row r="80" spans="1:8" ht="17.25" customHeight="1" x14ac:dyDescent="0.15">
      <c r="H80" s="50" t="s">
        <v>78</v>
      </c>
    </row>
    <row r="82" spans="5:5" ht="17.25" customHeight="1" x14ac:dyDescent="0.15">
      <c r="E82"/>
    </row>
  </sheetData>
  <sheetProtection formatCells="0"/>
  <mergeCells count="40">
    <mergeCell ref="B48:C50"/>
    <mergeCell ref="A78:D78"/>
    <mergeCell ref="A76:D76"/>
    <mergeCell ref="A54:A63"/>
    <mergeCell ref="B54:C58"/>
    <mergeCell ref="B59:C63"/>
    <mergeCell ref="A74:D74"/>
    <mergeCell ref="A75:D75"/>
    <mergeCell ref="F2:H2"/>
    <mergeCell ref="F3:H3"/>
    <mergeCell ref="F4:H4"/>
    <mergeCell ref="A39:G39"/>
    <mergeCell ref="A42:A44"/>
    <mergeCell ref="B42:C44"/>
    <mergeCell ref="A5:D5"/>
    <mergeCell ref="A6:A35"/>
    <mergeCell ref="B6:B10"/>
    <mergeCell ref="C7:C10"/>
    <mergeCell ref="C27:C30"/>
    <mergeCell ref="B31:B35"/>
    <mergeCell ref="C32:C35"/>
    <mergeCell ref="B16:B20"/>
    <mergeCell ref="C17:C20"/>
    <mergeCell ref="B21:B25"/>
    <mergeCell ref="B11:B15"/>
    <mergeCell ref="C12:C15"/>
    <mergeCell ref="B36:D36"/>
    <mergeCell ref="A64:A73"/>
    <mergeCell ref="B64:C68"/>
    <mergeCell ref="B69:C73"/>
    <mergeCell ref="C22:C25"/>
    <mergeCell ref="B26:B30"/>
    <mergeCell ref="B37:D37"/>
    <mergeCell ref="A45:A47"/>
    <mergeCell ref="B45:C47"/>
    <mergeCell ref="B38:D38"/>
    <mergeCell ref="A52:A53"/>
    <mergeCell ref="B52:C53"/>
    <mergeCell ref="A36:A38"/>
    <mergeCell ref="A48:A51"/>
  </mergeCells>
  <phoneticPr fontId="21"/>
  <dataValidations count="1">
    <dataValidation type="list" allowBlank="1" showInputMessage="1" showErrorMessage="1" sqref="B1 B4" xr:uid="{00000000-0002-0000-0100-000000000000}">
      <formula1>"（富山地域）,（北信地域）,（中信地域）,（東信地域）,（南信地域）,（木曽地域）,（飛騨地域）,（岐阜地域）,（東濃地域）,（尾張西三河地域）,（東三河地域）,（○○地域）"</formula1>
    </dataValidation>
  </dataValidations>
  <printOptions horizontalCentered="1"/>
  <pageMargins left="0.70866141732283472" right="0.59055118110236227" top="0.78740157480314965" bottom="0.62992125984251968" header="0.31496062992125984" footer="0.31496062992125984"/>
  <pageSetup paperSize="9" scale="82" fitToHeight="0" orientation="portrait" blackAndWhite="1" r:id="rId1"/>
  <rowBreaks count="1" manualBreakCount="1">
    <brk id="41" max="7" man="1"/>
  </rowBreaks>
  <ignoredErrors>
    <ignoredError sqref="F2:H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U43"/>
  <sheetViews>
    <sheetView tabSelected="1" view="pageBreakPreview" topLeftCell="A5" zoomScaleNormal="100" zoomScaleSheetLayoutView="100" workbookViewId="0">
      <selection activeCell="C25" sqref="C25"/>
    </sheetView>
  </sheetViews>
  <sheetFormatPr defaultRowHeight="13.5" x14ac:dyDescent="0.15"/>
  <cols>
    <col min="1" max="1" width="9" bestFit="1" customWidth="1"/>
    <col min="2" max="2" width="4.875" customWidth="1"/>
    <col min="3" max="11" width="6.625" customWidth="1"/>
    <col min="14" max="14" width="11" bestFit="1" customWidth="1"/>
    <col min="17" max="17" width="4.5" hidden="1" customWidth="1"/>
    <col min="18" max="18" width="10.25" hidden="1" customWidth="1"/>
    <col min="19" max="19" width="9" hidden="1" customWidth="1"/>
    <col min="20" max="20" width="11" hidden="1" customWidth="1"/>
    <col min="21" max="21" width="9" hidden="1" customWidth="1"/>
  </cols>
  <sheetData>
    <row r="1" spans="1:20" x14ac:dyDescent="0.15">
      <c r="A1" s="7" t="s">
        <v>42</v>
      </c>
    </row>
    <row r="2" spans="1:20" x14ac:dyDescent="0.15">
      <c r="A2" s="7">
        <v>12</v>
      </c>
    </row>
    <row r="3" spans="1:20" ht="14.25" customHeight="1" x14ac:dyDescent="0.15">
      <c r="A3" s="1"/>
      <c r="B3" s="83" t="s">
        <v>105</v>
      </c>
      <c r="C3" s="1"/>
      <c r="D3" s="1"/>
      <c r="E3" s="1"/>
      <c r="F3" s="1"/>
      <c r="G3" s="1"/>
      <c r="J3" s="1"/>
      <c r="K3" s="1"/>
    </row>
    <row r="4" spans="1:20" ht="13.5" customHeight="1" x14ac:dyDescent="0.15">
      <c r="A4" s="1"/>
      <c r="B4" s="1"/>
      <c r="C4" s="1"/>
      <c r="D4" s="1"/>
      <c r="E4" s="1"/>
      <c r="F4" s="1"/>
      <c r="G4" s="1"/>
      <c r="J4" s="1"/>
      <c r="K4" s="1"/>
    </row>
    <row r="5" spans="1:20" ht="13.5" customHeight="1" x14ac:dyDescent="0.15">
      <c r="A5" s="1"/>
      <c r="B5" s="1"/>
      <c r="C5" s="1"/>
      <c r="D5" s="1"/>
      <c r="E5" s="1"/>
      <c r="F5" s="1"/>
      <c r="G5" s="1"/>
      <c r="J5" s="1"/>
      <c r="K5" s="1"/>
    </row>
    <row r="6" spans="1:20" ht="28.5" x14ac:dyDescent="0.15">
      <c r="A6" s="1"/>
      <c r="B6" s="87" t="s">
        <v>104</v>
      </c>
      <c r="C6" s="88"/>
      <c r="D6" s="88"/>
      <c r="E6" s="88"/>
      <c r="F6" s="88"/>
      <c r="G6" s="88"/>
      <c r="H6" s="88"/>
      <c r="I6" s="88"/>
      <c r="J6" s="88"/>
      <c r="K6" s="88"/>
    </row>
    <row r="7" spans="1:20" x14ac:dyDescent="0.15">
      <c r="A7" s="1"/>
      <c r="B7" s="1"/>
      <c r="C7" s="1"/>
      <c r="D7" s="1"/>
      <c r="E7" s="1"/>
      <c r="F7" s="1"/>
      <c r="G7" s="1"/>
      <c r="H7" s="1"/>
      <c r="I7" s="1"/>
      <c r="J7" s="1"/>
      <c r="K7" s="1"/>
    </row>
    <row r="8" spans="1:20" x14ac:dyDescent="0.15">
      <c r="A8" s="1"/>
      <c r="B8" s="1"/>
      <c r="C8" s="1" t="s">
        <v>0</v>
      </c>
      <c r="D8" s="1"/>
      <c r="E8" s="1"/>
      <c r="F8" s="1"/>
      <c r="G8" s="1"/>
      <c r="H8" s="1"/>
      <c r="I8" s="1"/>
      <c r="J8" s="1"/>
      <c r="K8" s="1"/>
    </row>
    <row r="9" spans="1:20" x14ac:dyDescent="0.15">
      <c r="A9" s="1"/>
      <c r="B9" s="1"/>
      <c r="C9" s="1"/>
      <c r="D9" s="1"/>
      <c r="E9" s="1"/>
      <c r="F9" s="1"/>
      <c r="G9" s="1"/>
      <c r="H9" s="1"/>
      <c r="I9" s="1"/>
      <c r="J9" s="1"/>
      <c r="K9" s="1"/>
      <c r="T9" t="s">
        <v>44</v>
      </c>
    </row>
    <row r="10" spans="1:20" s="4" customFormat="1" ht="18.75" x14ac:dyDescent="0.15">
      <c r="A10" s="2"/>
      <c r="B10" s="2"/>
      <c r="C10" s="89" t="s">
        <v>43</v>
      </c>
      <c r="D10" s="89"/>
      <c r="E10" s="80" t="str">
        <f>VLOOKUP($A$2,$Q$18:$S$24,2)</f>
        <v>第　○　号</v>
      </c>
      <c r="F10" s="2"/>
      <c r="G10" s="2"/>
      <c r="H10" s="2"/>
      <c r="I10" s="2"/>
      <c r="J10" s="2"/>
      <c r="K10" s="2"/>
      <c r="T10" s="8">
        <f>'入札金額内訳書 (記載例)'!$H$83</f>
        <v>1617590</v>
      </c>
    </row>
    <row r="11" spans="1:20" s="4" customFormat="1" ht="18.75" x14ac:dyDescent="0.15">
      <c r="A11" s="2"/>
      <c r="B11" s="2"/>
      <c r="C11" s="36"/>
      <c r="D11" s="36"/>
      <c r="E11" s="2"/>
      <c r="F11" s="2"/>
      <c r="G11" s="2"/>
      <c r="H11" s="2"/>
      <c r="I11" s="2"/>
      <c r="J11" s="2"/>
      <c r="K11" s="2"/>
    </row>
    <row r="12" spans="1:20" s="4" customFormat="1" ht="18.75" x14ac:dyDescent="0.15">
      <c r="A12" s="2"/>
      <c r="B12" s="2"/>
      <c r="C12" s="89" t="s">
        <v>36</v>
      </c>
      <c r="D12" s="89"/>
      <c r="E12" s="80" t="str">
        <f>VLOOKUP($A$2,$Q$18:$S$24,3)</f>
        <v>官用自動車点検等業務（○○地域）</v>
      </c>
      <c r="F12" s="2"/>
      <c r="G12" s="2"/>
      <c r="H12" s="2"/>
      <c r="I12" s="2"/>
      <c r="J12" s="2"/>
      <c r="K12" s="2"/>
    </row>
    <row r="13" spans="1:20" s="4" customFormat="1" ht="18.75" x14ac:dyDescent="0.15">
      <c r="A13" s="2"/>
      <c r="B13" s="2"/>
      <c r="C13" s="2"/>
      <c r="D13" s="2"/>
      <c r="E13" s="2"/>
      <c r="F13" s="2"/>
      <c r="G13" s="2"/>
      <c r="H13" s="2"/>
      <c r="I13" s="2"/>
      <c r="J13" s="2"/>
      <c r="K13" s="2"/>
    </row>
    <row r="14" spans="1:20" x14ac:dyDescent="0.15">
      <c r="A14" s="1"/>
      <c r="B14" s="1"/>
      <c r="C14" s="1"/>
      <c r="D14" s="1"/>
      <c r="E14" s="1"/>
      <c r="F14" s="1"/>
      <c r="G14" s="1"/>
      <c r="H14" s="1"/>
      <c r="I14" s="1"/>
      <c r="J14" s="1"/>
      <c r="K14" s="1"/>
    </row>
    <row r="15" spans="1:20" x14ac:dyDescent="0.15">
      <c r="A15" s="1"/>
      <c r="B15" s="90" t="s">
        <v>44</v>
      </c>
      <c r="C15" s="3" t="s">
        <v>3</v>
      </c>
      <c r="D15" s="3" t="s">
        <v>4</v>
      </c>
      <c r="E15" s="3" t="s">
        <v>5</v>
      </c>
      <c r="F15" s="3" t="s">
        <v>6</v>
      </c>
      <c r="G15" s="3" t="s">
        <v>7</v>
      </c>
      <c r="H15" s="3" t="s">
        <v>8</v>
      </c>
      <c r="I15" s="3" t="s">
        <v>9</v>
      </c>
      <c r="J15" s="3" t="s">
        <v>10</v>
      </c>
      <c r="K15" s="3" t="s">
        <v>11</v>
      </c>
    </row>
    <row r="16" spans="1:20" ht="36" customHeight="1" x14ac:dyDescent="0.15">
      <c r="A16" s="1"/>
      <c r="B16" s="91"/>
      <c r="C16" s="9" t="str">
        <f>IF(LEN($T$10)=8,"\",IF((LEN($T$10)-9)&lt;=-2,"",MID($T$10,LEN($T$10)-8,1)))</f>
        <v/>
      </c>
      <c r="D16" s="9" t="str">
        <f>IF(LEN($T$10)=7,"\",IF((LEN($T$10)-8)&lt;=-2,"",MID($T$10,LEN($T$10)-7,1)))</f>
        <v>\</v>
      </c>
      <c r="E16" s="9" t="str">
        <f>IF(LEN($T$10)=6,"\",IF((LEN($T$10)-7)&lt;=-2,"",MID($T$10,LEN($T$10)-6,1)))</f>
        <v>1</v>
      </c>
      <c r="F16" s="9" t="str">
        <f>IF(LEN($T$10)=5,"\",IF((LEN($T$10)-6)&lt;=-2,"",MID($T$10,LEN($T$10)-5,1)))</f>
        <v>6</v>
      </c>
      <c r="G16" s="9" t="str">
        <f>IF($T$10=0,"",MID($T$10,LEN($T$10)-4,1))</f>
        <v>1</v>
      </c>
      <c r="H16" s="9" t="str">
        <f>IF($T$10=0,"",MID($T$10,LEN($T$10)-3,1))</f>
        <v>7</v>
      </c>
      <c r="I16" s="9" t="str">
        <f>IF($T$10=0,"",MID($T$10,LEN($T$10)-2,1))</f>
        <v>5</v>
      </c>
      <c r="J16" s="9" t="str">
        <f>IF($T$10=0,"",MID($T$10,LEN($T$10)-1,1))</f>
        <v>9</v>
      </c>
      <c r="K16" s="9" t="str">
        <f>IF($T$10=0,"",RIGHT($T$10,1))</f>
        <v>0</v>
      </c>
    </row>
    <row r="17" spans="1:19" ht="7.5" customHeight="1" x14ac:dyDescent="0.15">
      <c r="A17" s="1"/>
      <c r="B17" s="1"/>
      <c r="C17" s="1"/>
      <c r="D17" s="1"/>
      <c r="E17" s="1"/>
      <c r="F17" s="1"/>
      <c r="G17" s="1"/>
      <c r="H17" s="1"/>
      <c r="I17" s="1"/>
      <c r="J17" s="1"/>
      <c r="K17" s="1"/>
    </row>
    <row r="18" spans="1:19" x14ac:dyDescent="0.15">
      <c r="A18" s="1"/>
      <c r="B18" s="1"/>
      <c r="C18" s="1" t="s">
        <v>71</v>
      </c>
      <c r="D18" s="1"/>
      <c r="E18" s="1"/>
      <c r="F18" s="1"/>
      <c r="G18" s="1"/>
      <c r="I18" s="1"/>
      <c r="J18" s="1"/>
      <c r="K18" s="5"/>
      <c r="Q18">
        <v>1</v>
      </c>
      <c r="R18" t="s">
        <v>40</v>
      </c>
      <c r="S18" s="6" t="s">
        <v>35</v>
      </c>
    </row>
    <row r="19" spans="1:19" x14ac:dyDescent="0.15">
      <c r="A19" s="1"/>
      <c r="B19" s="1"/>
      <c r="C19" s="1" t="s">
        <v>22</v>
      </c>
      <c r="D19" s="1"/>
      <c r="E19" s="1"/>
      <c r="F19" s="1"/>
      <c r="G19" s="1"/>
      <c r="H19" s="1"/>
      <c r="I19" s="1"/>
      <c r="J19" s="1"/>
      <c r="K19" s="1"/>
      <c r="Q19">
        <v>2</v>
      </c>
      <c r="R19" t="s">
        <v>41</v>
      </c>
      <c r="S19" s="6" t="s">
        <v>23</v>
      </c>
    </row>
    <row r="20" spans="1:19" x14ac:dyDescent="0.15">
      <c r="A20" s="1"/>
      <c r="D20" s="1"/>
      <c r="E20" s="1"/>
      <c r="F20" s="1"/>
      <c r="G20" s="1"/>
      <c r="H20" s="1"/>
      <c r="I20" s="1"/>
      <c r="J20" s="1"/>
      <c r="K20" s="1"/>
      <c r="Q20">
        <v>6</v>
      </c>
      <c r="R20" t="s">
        <v>37</v>
      </c>
      <c r="S20" s="6" t="s">
        <v>24</v>
      </c>
    </row>
    <row r="21" spans="1:19" ht="27.75" customHeight="1" x14ac:dyDescent="0.15">
      <c r="A21" s="1"/>
      <c r="B21" s="92" t="s">
        <v>83</v>
      </c>
      <c r="C21" s="93"/>
      <c r="D21" s="93"/>
      <c r="E21" s="93"/>
      <c r="F21" s="93"/>
      <c r="G21" s="93"/>
      <c r="H21" s="93"/>
      <c r="I21" s="93"/>
      <c r="J21" s="93"/>
      <c r="K21" s="93"/>
      <c r="Q21">
        <v>7</v>
      </c>
      <c r="R21" t="s">
        <v>38</v>
      </c>
      <c r="S21" s="6" t="s">
        <v>25</v>
      </c>
    </row>
    <row r="22" spans="1:19" x14ac:dyDescent="0.15">
      <c r="A22" s="1"/>
      <c r="B22" s="1"/>
      <c r="C22" s="1"/>
      <c r="D22" s="1"/>
      <c r="E22" s="1"/>
      <c r="F22" s="1"/>
      <c r="G22" s="1"/>
      <c r="H22" s="1"/>
      <c r="I22" s="1"/>
      <c r="J22" s="1"/>
      <c r="K22" s="1"/>
      <c r="Q22">
        <v>8</v>
      </c>
      <c r="R22" t="s">
        <v>39</v>
      </c>
      <c r="S22" s="6" t="s">
        <v>34</v>
      </c>
    </row>
    <row r="23" spans="1:19" x14ac:dyDescent="0.15">
      <c r="A23" s="1"/>
      <c r="B23" s="1"/>
      <c r="C23" s="1"/>
      <c r="D23" s="1"/>
      <c r="E23" s="1"/>
      <c r="F23" s="1"/>
      <c r="G23" s="1"/>
      <c r="H23" s="1"/>
      <c r="I23" s="1"/>
      <c r="J23" s="1"/>
      <c r="K23" s="1"/>
      <c r="Q23">
        <v>11</v>
      </c>
      <c r="R23" t="s">
        <v>45</v>
      </c>
      <c r="S23" s="6" t="s">
        <v>46</v>
      </c>
    </row>
    <row r="24" spans="1:19" x14ac:dyDescent="0.15">
      <c r="A24" s="1"/>
      <c r="B24" s="1"/>
      <c r="C24" s="47" t="s">
        <v>126</v>
      </c>
      <c r="D24" s="47"/>
      <c r="E24" s="47"/>
      <c r="F24" s="47"/>
      <c r="G24" s="1"/>
      <c r="H24" s="1"/>
      <c r="I24" s="1"/>
      <c r="J24" s="1"/>
      <c r="K24" s="1"/>
    </row>
    <row r="25" spans="1:19" x14ac:dyDescent="0.15">
      <c r="A25" s="1"/>
      <c r="B25" s="1"/>
      <c r="C25" s="1"/>
      <c r="D25" s="1"/>
      <c r="E25" s="1"/>
      <c r="F25" s="1"/>
      <c r="G25" s="1"/>
      <c r="H25" s="1"/>
      <c r="I25" s="1"/>
      <c r="J25" s="1"/>
      <c r="K25" s="1"/>
    </row>
    <row r="26" spans="1:19" x14ac:dyDescent="0.15">
      <c r="A26" s="1"/>
      <c r="B26" s="1"/>
      <c r="C26" s="1"/>
      <c r="D26" s="1"/>
      <c r="E26" s="1"/>
      <c r="F26" s="1"/>
      <c r="G26" s="1"/>
      <c r="H26" s="1"/>
      <c r="I26" s="1"/>
      <c r="J26" s="1"/>
      <c r="K26" s="1"/>
    </row>
    <row r="27" spans="1:19" x14ac:dyDescent="0.15">
      <c r="A27" s="1"/>
      <c r="B27" s="1"/>
      <c r="C27" s="1" t="s">
        <v>1</v>
      </c>
      <c r="D27" s="1"/>
      <c r="E27" s="1"/>
      <c r="F27" s="1"/>
      <c r="G27" s="1"/>
      <c r="H27" s="1"/>
      <c r="I27" s="1"/>
      <c r="J27" s="1"/>
      <c r="K27" s="1"/>
    </row>
    <row r="28" spans="1:19" x14ac:dyDescent="0.15">
      <c r="A28" s="1"/>
      <c r="B28" s="1"/>
      <c r="C28" s="48"/>
      <c r="D28" s="49" t="s">
        <v>125</v>
      </c>
      <c r="E28" s="1"/>
      <c r="F28" s="1"/>
      <c r="G28" s="1"/>
      <c r="H28" s="1"/>
      <c r="I28" s="1"/>
      <c r="J28" s="1"/>
      <c r="K28" s="1"/>
    </row>
    <row r="29" spans="1:19" x14ac:dyDescent="0.15">
      <c r="A29" s="1"/>
      <c r="B29" s="1"/>
      <c r="C29" s="1"/>
      <c r="D29" s="1"/>
      <c r="E29" s="1"/>
      <c r="F29" s="1"/>
      <c r="G29" s="1"/>
      <c r="H29" s="1"/>
      <c r="I29" s="1"/>
      <c r="J29" s="1"/>
      <c r="K29" s="1"/>
    </row>
    <row r="30" spans="1:19" x14ac:dyDescent="0.15">
      <c r="A30" s="1"/>
      <c r="B30" s="1"/>
      <c r="C30" s="1" t="s">
        <v>2</v>
      </c>
      <c r="D30" s="1" t="s">
        <v>84</v>
      </c>
      <c r="E30" s="1"/>
      <c r="F30" s="47" t="s">
        <v>94</v>
      </c>
      <c r="G30" s="47"/>
      <c r="H30" s="47"/>
      <c r="I30" s="47"/>
      <c r="J30" s="47"/>
      <c r="K30" s="1"/>
    </row>
    <row r="31" spans="1:19" x14ac:dyDescent="0.15">
      <c r="A31" s="1"/>
      <c r="B31" s="1"/>
      <c r="D31" s="1" t="s">
        <v>64</v>
      </c>
      <c r="F31" s="47" t="s">
        <v>96</v>
      </c>
      <c r="G31" s="47"/>
      <c r="H31" s="47"/>
      <c r="I31" s="47"/>
      <c r="J31" s="47"/>
      <c r="K31" s="1"/>
    </row>
    <row r="32" spans="1:19" x14ac:dyDescent="0.15">
      <c r="A32" s="1"/>
      <c r="B32" s="1"/>
      <c r="D32" s="1" t="s">
        <v>65</v>
      </c>
      <c r="E32" s="1"/>
      <c r="F32" s="47" t="s">
        <v>98</v>
      </c>
      <c r="G32" s="47"/>
      <c r="H32" s="47"/>
      <c r="I32" s="47"/>
      <c r="J32" s="47"/>
      <c r="K32" s="1"/>
    </row>
    <row r="33" spans="1:11" x14ac:dyDescent="0.15">
      <c r="A33" s="1"/>
      <c r="B33" s="1"/>
      <c r="C33" s="1"/>
      <c r="D33" s="1"/>
      <c r="E33" s="1"/>
      <c r="K33" s="1"/>
    </row>
    <row r="34" spans="1:11" x14ac:dyDescent="0.15">
      <c r="A34" s="1"/>
      <c r="B34" s="1"/>
      <c r="D34" s="1" t="s">
        <v>86</v>
      </c>
      <c r="E34" s="1"/>
      <c r="F34" s="47"/>
      <c r="G34" s="47"/>
      <c r="H34" s="47"/>
      <c r="I34" s="1"/>
      <c r="J34" s="1"/>
      <c r="K34" s="1"/>
    </row>
    <row r="35" spans="1:11" x14ac:dyDescent="0.15">
      <c r="A35" s="1"/>
      <c r="B35" s="1"/>
      <c r="C35" s="1"/>
      <c r="D35" s="1"/>
      <c r="E35" s="1"/>
      <c r="K35" s="1"/>
    </row>
    <row r="36" spans="1:11" x14ac:dyDescent="0.15">
      <c r="A36" s="1"/>
      <c r="B36" s="1"/>
      <c r="D36" s="60" t="s">
        <v>92</v>
      </c>
      <c r="E36" s="51"/>
      <c r="F36" s="51"/>
      <c r="G36" s="51"/>
      <c r="H36" s="51"/>
      <c r="I36" s="51"/>
      <c r="J36" s="52"/>
      <c r="K36" s="1"/>
    </row>
    <row r="37" spans="1:11" x14ac:dyDescent="0.15">
      <c r="A37" s="1"/>
      <c r="B37" s="1"/>
      <c r="C37" s="1"/>
      <c r="D37" s="53"/>
      <c r="E37" s="54"/>
      <c r="F37" s="54"/>
      <c r="G37" s="54"/>
      <c r="H37" s="54"/>
      <c r="I37" s="54"/>
      <c r="J37" s="55"/>
    </row>
    <row r="38" spans="1:11" x14ac:dyDescent="0.15">
      <c r="A38" s="1"/>
      <c r="B38" s="1"/>
      <c r="C38" s="1"/>
      <c r="D38" s="56" t="s">
        <v>87</v>
      </c>
      <c r="G38" s="81" t="s">
        <v>99</v>
      </c>
      <c r="H38" s="61"/>
      <c r="I38" s="61"/>
      <c r="J38" s="62"/>
    </row>
    <row r="39" spans="1:11" x14ac:dyDescent="0.15">
      <c r="A39" s="1"/>
      <c r="B39" s="1"/>
      <c r="D39" s="56" t="s">
        <v>88</v>
      </c>
      <c r="G39" s="81" t="s">
        <v>100</v>
      </c>
      <c r="H39" s="63"/>
      <c r="I39" s="63"/>
      <c r="J39" s="62"/>
    </row>
    <row r="40" spans="1:11" x14ac:dyDescent="0.15">
      <c r="A40" s="1"/>
      <c r="B40" s="1"/>
      <c r="D40" s="56" t="s">
        <v>89</v>
      </c>
      <c r="G40" s="81" t="s">
        <v>101</v>
      </c>
      <c r="H40" s="63"/>
      <c r="I40" s="63"/>
      <c r="J40" s="62"/>
    </row>
    <row r="41" spans="1:11" x14ac:dyDescent="0.15">
      <c r="A41" s="1"/>
      <c r="B41" s="1"/>
      <c r="D41" s="53" t="s">
        <v>90</v>
      </c>
      <c r="E41" s="54"/>
      <c r="F41" s="54"/>
      <c r="G41" s="81" t="s">
        <v>102</v>
      </c>
      <c r="H41" s="63"/>
      <c r="I41" s="63"/>
      <c r="J41" s="62"/>
    </row>
    <row r="42" spans="1:11" x14ac:dyDescent="0.15">
      <c r="A42" s="1"/>
      <c r="B42" s="1"/>
      <c r="D42" s="53" t="s">
        <v>91</v>
      </c>
      <c r="E42" s="54"/>
      <c r="F42" s="54"/>
      <c r="G42" s="81" t="s">
        <v>103</v>
      </c>
      <c r="H42" s="63"/>
      <c r="I42" s="63"/>
      <c r="J42" s="62"/>
    </row>
    <row r="43" spans="1:11" x14ac:dyDescent="0.15">
      <c r="D43" s="57"/>
      <c r="E43" s="58"/>
      <c r="F43" s="58"/>
      <c r="G43" s="58"/>
      <c r="H43" s="58"/>
      <c r="I43" s="58"/>
      <c r="J43" s="59"/>
    </row>
  </sheetData>
  <mergeCells count="5">
    <mergeCell ref="B6:K6"/>
    <mergeCell ref="C10:D10"/>
    <mergeCell ref="C12:D12"/>
    <mergeCell ref="B15:B16"/>
    <mergeCell ref="B21:K21"/>
  </mergeCells>
  <phoneticPr fontId="21"/>
  <dataValidations disablePrompts="1" count="2">
    <dataValidation type="list" allowBlank="1" showInputMessage="1" showErrorMessage="1" sqref="B6:K6" xr:uid="{00000000-0002-0000-0200-000000000000}">
      <formula1>"入　　　札　　　書,入　　　札　　　書　　（案）"</formula1>
    </dataValidation>
    <dataValidation type="list" allowBlank="1" showInputMessage="1" showErrorMessage="1" sqref="A2" xr:uid="{00000000-0002-0000-0200-000001000000}">
      <formula1>"1,2,3,4,5,6,7,8,9,10,11,12"</formula1>
    </dataValidation>
  </dataValidations>
  <printOptions horizontalCentered="1"/>
  <pageMargins left="0.59055118110236227" right="0.39370078740157483" top="0.70866141732283472" bottom="0.98425196850393704" header="0.51181102362204722" footer="0.51181102362204722"/>
  <pageSetup paperSize="9" scale="12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H87"/>
  <sheetViews>
    <sheetView showGridLines="0" showZeros="0" view="pageBreakPreview" topLeftCell="A10" zoomScaleNormal="100" zoomScaleSheetLayoutView="100" workbookViewId="0">
      <selection activeCell="H31" sqref="H31"/>
    </sheetView>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 min="9" max="9" width="15.375" customWidth="1"/>
  </cols>
  <sheetData>
    <row r="1" spans="1:8" ht="17.25" customHeight="1" x14ac:dyDescent="0.15">
      <c r="A1" s="84" t="s">
        <v>105</v>
      </c>
    </row>
    <row r="9" spans="1:8" ht="14.25" x14ac:dyDescent="0.15">
      <c r="A9" s="34" t="str">
        <f>'入札書 (記載例)'!E10&amp;"   "&amp;'入札書 (記載例)'!E12</f>
        <v>第　○　号   官用自動車点検等業務（○○地域）</v>
      </c>
    </row>
    <row r="10" spans="1:8" ht="13.5" x14ac:dyDescent="0.15">
      <c r="E10" s="37" t="s">
        <v>73</v>
      </c>
      <c r="F10" s="156" t="s">
        <v>93</v>
      </c>
      <c r="G10" s="135"/>
      <c r="H10" s="135"/>
    </row>
    <row r="11" spans="1:8" ht="13.5" x14ac:dyDescent="0.15">
      <c r="E11" s="38" t="s">
        <v>64</v>
      </c>
      <c r="F11" s="156" t="s">
        <v>95</v>
      </c>
      <c r="G11" s="135"/>
      <c r="H11" s="135"/>
    </row>
    <row r="12" spans="1:8" x14ac:dyDescent="0.15">
      <c r="A12" s="35" t="s">
        <v>60</v>
      </c>
      <c r="E12" s="37" t="s">
        <v>65</v>
      </c>
      <c r="F12" s="157" t="s">
        <v>97</v>
      </c>
      <c r="G12" s="137"/>
      <c r="H12" s="137"/>
    </row>
    <row r="13" spans="1:8" ht="40.5" customHeight="1" x14ac:dyDescent="0.15">
      <c r="A13" s="141" t="s">
        <v>14</v>
      </c>
      <c r="B13" s="141"/>
      <c r="C13" s="141"/>
      <c r="D13" s="141"/>
      <c r="E13" s="27" t="s">
        <v>72</v>
      </c>
      <c r="F13" s="10" t="s">
        <v>15</v>
      </c>
      <c r="G13" s="27" t="s">
        <v>63</v>
      </c>
      <c r="H13" s="28" t="s">
        <v>62</v>
      </c>
    </row>
    <row r="14" spans="1:8" ht="24" customHeight="1" x14ac:dyDescent="0.15">
      <c r="A14" s="130" t="s">
        <v>79</v>
      </c>
      <c r="B14" s="94" t="s">
        <v>118</v>
      </c>
      <c r="C14" s="42" t="s">
        <v>47</v>
      </c>
      <c r="D14" s="15" t="s">
        <v>48</v>
      </c>
      <c r="E14" s="82">
        <v>0</v>
      </c>
      <c r="F14" s="16" t="s">
        <v>16</v>
      </c>
      <c r="G14" s="66">
        <v>0</v>
      </c>
      <c r="H14" s="67">
        <f>IF(E14=0,0,E14*G14)</f>
        <v>0</v>
      </c>
    </row>
    <row r="15" spans="1:8" ht="24" customHeight="1" x14ac:dyDescent="0.15">
      <c r="A15" s="131"/>
      <c r="B15" s="95"/>
      <c r="C15" s="97" t="s">
        <v>49</v>
      </c>
      <c r="D15" s="15" t="s">
        <v>50</v>
      </c>
      <c r="E15" s="82">
        <v>0</v>
      </c>
      <c r="F15" s="16" t="s">
        <v>16</v>
      </c>
      <c r="G15" s="66">
        <v>10000</v>
      </c>
      <c r="H15" s="67">
        <f>IF(E15=0,0,E15*G15)</f>
        <v>0</v>
      </c>
    </row>
    <row r="16" spans="1:8" ht="24" customHeight="1" x14ac:dyDescent="0.15">
      <c r="A16" s="131"/>
      <c r="B16" s="95"/>
      <c r="C16" s="98"/>
      <c r="D16" s="15" t="s">
        <v>51</v>
      </c>
      <c r="E16" s="82">
        <v>2</v>
      </c>
      <c r="F16" s="16" t="s">
        <v>16</v>
      </c>
      <c r="G16" s="66">
        <v>16400</v>
      </c>
      <c r="H16" s="67">
        <f>IF(E16=0,0,E16*G16)</f>
        <v>32800</v>
      </c>
    </row>
    <row r="17" spans="1:8" ht="24" customHeight="1" x14ac:dyDescent="0.15">
      <c r="A17" s="131"/>
      <c r="B17" s="95"/>
      <c r="C17" s="98"/>
      <c r="D17" s="15" t="s">
        <v>52</v>
      </c>
      <c r="E17" s="82">
        <v>1</v>
      </c>
      <c r="F17" s="16" t="s">
        <v>16</v>
      </c>
      <c r="G17" s="66">
        <v>22800</v>
      </c>
      <c r="H17" s="67">
        <f>IF(E17=0,0,E17*G17)</f>
        <v>22800</v>
      </c>
    </row>
    <row r="18" spans="1:8" ht="24" customHeight="1" x14ac:dyDescent="0.15">
      <c r="A18" s="131"/>
      <c r="B18" s="96"/>
      <c r="C18" s="99"/>
      <c r="D18" s="15" t="s">
        <v>53</v>
      </c>
      <c r="E18" s="82">
        <v>0</v>
      </c>
      <c r="F18" s="16" t="s">
        <v>16</v>
      </c>
      <c r="G18" s="66">
        <v>25200</v>
      </c>
      <c r="H18" s="67">
        <f t="shared" ref="H18:H43" si="0">IF(E18=0,0,E18*G18)</f>
        <v>0</v>
      </c>
    </row>
    <row r="19" spans="1:8" ht="24" customHeight="1" x14ac:dyDescent="0.15">
      <c r="A19" s="131"/>
      <c r="B19" s="94" t="s">
        <v>75</v>
      </c>
      <c r="C19" s="42" t="s">
        <v>47</v>
      </c>
      <c r="D19" s="15" t="s">
        <v>48</v>
      </c>
      <c r="E19" s="82">
        <v>0</v>
      </c>
      <c r="F19" s="16" t="s">
        <v>16</v>
      </c>
      <c r="G19" s="66">
        <v>0</v>
      </c>
      <c r="H19" s="67">
        <f>IF(E19=0,0,E19*G19)</f>
        <v>0</v>
      </c>
    </row>
    <row r="20" spans="1:8" ht="24" customHeight="1" x14ac:dyDescent="0.15">
      <c r="A20" s="131"/>
      <c r="B20" s="95"/>
      <c r="C20" s="97" t="s">
        <v>49</v>
      </c>
      <c r="D20" s="15" t="s">
        <v>50</v>
      </c>
      <c r="E20" s="82">
        <v>0</v>
      </c>
      <c r="F20" s="16" t="s">
        <v>16</v>
      </c>
      <c r="G20" s="66">
        <v>15000</v>
      </c>
      <c r="H20" s="67">
        <f>IF(E20=0,0,E20*G20)</f>
        <v>0</v>
      </c>
    </row>
    <row r="21" spans="1:8" ht="24" customHeight="1" x14ac:dyDescent="0.15">
      <c r="A21" s="131"/>
      <c r="B21" s="95"/>
      <c r="C21" s="98"/>
      <c r="D21" s="15" t="s">
        <v>51</v>
      </c>
      <c r="E21" s="82">
        <v>2</v>
      </c>
      <c r="F21" s="16" t="s">
        <v>16</v>
      </c>
      <c r="G21" s="66">
        <v>24600</v>
      </c>
      <c r="H21" s="67">
        <f>IF(E21=0,0,E21*G21)</f>
        <v>49200</v>
      </c>
    </row>
    <row r="22" spans="1:8" ht="24" customHeight="1" x14ac:dyDescent="0.15">
      <c r="A22" s="131"/>
      <c r="B22" s="95"/>
      <c r="C22" s="98"/>
      <c r="D22" s="15" t="s">
        <v>52</v>
      </c>
      <c r="E22" s="82">
        <v>1</v>
      </c>
      <c r="F22" s="16" t="s">
        <v>16</v>
      </c>
      <c r="G22" s="66">
        <v>34200</v>
      </c>
      <c r="H22" s="67">
        <f>IF(E22=0,0,E22*G22)</f>
        <v>34200</v>
      </c>
    </row>
    <row r="23" spans="1:8" ht="24" customHeight="1" x14ac:dyDescent="0.15">
      <c r="A23" s="131"/>
      <c r="B23" s="96"/>
      <c r="C23" s="99"/>
      <c r="D23" s="15" t="s">
        <v>53</v>
      </c>
      <c r="E23" s="82">
        <v>0</v>
      </c>
      <c r="F23" s="16" t="s">
        <v>16</v>
      </c>
      <c r="G23" s="66">
        <v>37800</v>
      </c>
      <c r="H23" s="67">
        <f t="shared" ref="H23" si="1">IF(E23=0,0,E23*G23)</f>
        <v>0</v>
      </c>
    </row>
    <row r="24" spans="1:8" ht="24" customHeight="1" x14ac:dyDescent="0.15">
      <c r="A24" s="131"/>
      <c r="B24" s="94" t="s">
        <v>76</v>
      </c>
      <c r="C24" s="45" t="s">
        <v>47</v>
      </c>
      <c r="D24" s="18" t="s">
        <v>48</v>
      </c>
      <c r="E24" s="82">
        <v>0</v>
      </c>
      <c r="F24" s="17" t="s">
        <v>16</v>
      </c>
      <c r="G24" s="68">
        <v>0</v>
      </c>
      <c r="H24" s="67">
        <f t="shared" si="0"/>
        <v>0</v>
      </c>
    </row>
    <row r="25" spans="1:8" ht="24" customHeight="1" x14ac:dyDescent="0.15">
      <c r="A25" s="131"/>
      <c r="B25" s="95"/>
      <c r="C25" s="148" t="s">
        <v>49</v>
      </c>
      <c r="D25" s="18" t="s">
        <v>50</v>
      </c>
      <c r="E25" s="82">
        <v>0</v>
      </c>
      <c r="F25" s="17" t="s">
        <v>16</v>
      </c>
      <c r="G25" s="68">
        <v>20000</v>
      </c>
      <c r="H25" s="67">
        <f t="shared" ref="H25:H30" si="2">IF(E25=0,0,E25*G25)</f>
        <v>0</v>
      </c>
    </row>
    <row r="26" spans="1:8" ht="24" customHeight="1" x14ac:dyDescent="0.15">
      <c r="A26" s="131"/>
      <c r="B26" s="95"/>
      <c r="C26" s="149"/>
      <c r="D26" s="18" t="s">
        <v>51</v>
      </c>
      <c r="E26" s="82">
        <v>4</v>
      </c>
      <c r="F26" s="17" t="s">
        <v>16</v>
      </c>
      <c r="G26" s="68">
        <v>32800</v>
      </c>
      <c r="H26" s="67">
        <f t="shared" si="2"/>
        <v>131200</v>
      </c>
    </row>
    <row r="27" spans="1:8" ht="24" customHeight="1" x14ac:dyDescent="0.15">
      <c r="A27" s="131"/>
      <c r="B27" s="95"/>
      <c r="C27" s="149"/>
      <c r="D27" s="18" t="s">
        <v>52</v>
      </c>
      <c r="E27" s="82">
        <v>1</v>
      </c>
      <c r="F27" s="17" t="s">
        <v>16</v>
      </c>
      <c r="G27" s="68">
        <v>45600</v>
      </c>
      <c r="H27" s="67">
        <f t="shared" si="2"/>
        <v>45600</v>
      </c>
    </row>
    <row r="28" spans="1:8" ht="24" customHeight="1" x14ac:dyDescent="0.15">
      <c r="A28" s="131"/>
      <c r="B28" s="96"/>
      <c r="C28" s="150"/>
      <c r="D28" s="18" t="s">
        <v>53</v>
      </c>
      <c r="E28" s="82">
        <v>0</v>
      </c>
      <c r="F28" s="17" t="s">
        <v>16</v>
      </c>
      <c r="G28" s="68">
        <v>50400</v>
      </c>
      <c r="H28" s="67">
        <f t="shared" si="2"/>
        <v>0</v>
      </c>
    </row>
    <row r="29" spans="1:8" ht="24" customHeight="1" x14ac:dyDescent="0.15">
      <c r="A29" s="131"/>
      <c r="B29" s="94" t="s">
        <v>77</v>
      </c>
      <c r="C29" s="46" t="s">
        <v>47</v>
      </c>
      <c r="D29" s="20" t="s">
        <v>48</v>
      </c>
      <c r="E29" s="82">
        <v>0</v>
      </c>
      <c r="F29" s="19" t="s">
        <v>16</v>
      </c>
      <c r="G29" s="69">
        <v>0</v>
      </c>
      <c r="H29" s="67">
        <f t="shared" si="2"/>
        <v>0</v>
      </c>
    </row>
    <row r="30" spans="1:8" ht="24" customHeight="1" x14ac:dyDescent="0.15">
      <c r="A30" s="131"/>
      <c r="B30" s="95"/>
      <c r="C30" s="118" t="s">
        <v>49</v>
      </c>
      <c r="D30" s="20" t="s">
        <v>50</v>
      </c>
      <c r="E30" s="82">
        <v>0</v>
      </c>
      <c r="F30" s="19" t="s">
        <v>16</v>
      </c>
      <c r="G30" s="69">
        <v>25000</v>
      </c>
      <c r="H30" s="67">
        <f t="shared" si="2"/>
        <v>0</v>
      </c>
    </row>
    <row r="31" spans="1:8" ht="24" customHeight="1" x14ac:dyDescent="0.15">
      <c r="A31" s="131"/>
      <c r="B31" s="95"/>
      <c r="C31" s="119"/>
      <c r="D31" s="20" t="s">
        <v>51</v>
      </c>
      <c r="E31" s="82">
        <v>0</v>
      </c>
      <c r="F31" s="19" t="s">
        <v>16</v>
      </c>
      <c r="G31" s="69">
        <v>41000</v>
      </c>
      <c r="H31" s="67">
        <f t="shared" si="0"/>
        <v>0</v>
      </c>
    </row>
    <row r="32" spans="1:8" ht="24" customHeight="1" x14ac:dyDescent="0.15">
      <c r="A32" s="131"/>
      <c r="B32" s="95"/>
      <c r="C32" s="119"/>
      <c r="D32" s="20" t="s">
        <v>52</v>
      </c>
      <c r="E32" s="82">
        <v>0</v>
      </c>
      <c r="F32" s="19" t="s">
        <v>16</v>
      </c>
      <c r="G32" s="69">
        <v>57000</v>
      </c>
      <c r="H32" s="67">
        <f t="shared" si="0"/>
        <v>0</v>
      </c>
    </row>
    <row r="33" spans="1:8" ht="24" customHeight="1" x14ac:dyDescent="0.15">
      <c r="A33" s="131"/>
      <c r="B33" s="96"/>
      <c r="C33" s="120"/>
      <c r="D33" s="20" t="s">
        <v>53</v>
      </c>
      <c r="E33" s="82">
        <v>0</v>
      </c>
      <c r="F33" s="19" t="s">
        <v>16</v>
      </c>
      <c r="G33" s="69">
        <v>63000</v>
      </c>
      <c r="H33" s="67">
        <f t="shared" si="0"/>
        <v>0</v>
      </c>
    </row>
    <row r="34" spans="1:8" ht="24" customHeight="1" x14ac:dyDescent="0.15">
      <c r="A34" s="131"/>
      <c r="B34" s="94" t="s">
        <v>74</v>
      </c>
      <c r="C34" s="43" t="s">
        <v>54</v>
      </c>
      <c r="D34" s="20" t="s">
        <v>48</v>
      </c>
      <c r="E34" s="82">
        <v>0</v>
      </c>
      <c r="F34" s="21" t="s">
        <v>16</v>
      </c>
      <c r="G34" s="70">
        <v>0</v>
      </c>
      <c r="H34" s="67">
        <f t="shared" si="0"/>
        <v>0</v>
      </c>
    </row>
    <row r="35" spans="1:8" ht="24" customHeight="1" x14ac:dyDescent="0.15">
      <c r="A35" s="131"/>
      <c r="B35" s="95"/>
      <c r="C35" s="142" t="s">
        <v>49</v>
      </c>
      <c r="D35" s="23" t="s">
        <v>50</v>
      </c>
      <c r="E35" s="82">
        <v>1</v>
      </c>
      <c r="F35" s="22" t="s">
        <v>16</v>
      </c>
      <c r="G35" s="71">
        <v>7500</v>
      </c>
      <c r="H35" s="67">
        <f t="shared" si="0"/>
        <v>7500</v>
      </c>
    </row>
    <row r="36" spans="1:8" ht="24" customHeight="1" x14ac:dyDescent="0.15">
      <c r="A36" s="131"/>
      <c r="B36" s="95"/>
      <c r="C36" s="143"/>
      <c r="D36" s="23" t="s">
        <v>51</v>
      </c>
      <c r="E36" s="82">
        <v>1</v>
      </c>
      <c r="F36" s="22" t="s">
        <v>16</v>
      </c>
      <c r="G36" s="71">
        <v>12300</v>
      </c>
      <c r="H36" s="67">
        <f t="shared" si="0"/>
        <v>12300</v>
      </c>
    </row>
    <row r="37" spans="1:8" ht="24" customHeight="1" x14ac:dyDescent="0.15">
      <c r="A37" s="131"/>
      <c r="B37" s="95"/>
      <c r="C37" s="143"/>
      <c r="D37" s="23" t="s">
        <v>52</v>
      </c>
      <c r="E37" s="82">
        <v>0</v>
      </c>
      <c r="F37" s="22" t="s">
        <v>16</v>
      </c>
      <c r="G37" s="71">
        <v>17100</v>
      </c>
      <c r="H37" s="67">
        <f t="shared" si="0"/>
        <v>0</v>
      </c>
    </row>
    <row r="38" spans="1:8" ht="24" customHeight="1" x14ac:dyDescent="0.15">
      <c r="A38" s="131"/>
      <c r="B38" s="96"/>
      <c r="C38" s="144"/>
      <c r="D38" s="23" t="s">
        <v>53</v>
      </c>
      <c r="E38" s="82">
        <v>0</v>
      </c>
      <c r="F38" s="22" t="s">
        <v>16</v>
      </c>
      <c r="G38" s="71">
        <v>18900</v>
      </c>
      <c r="H38" s="67">
        <f t="shared" si="0"/>
        <v>0</v>
      </c>
    </row>
    <row r="39" spans="1:8" ht="24" customHeight="1" x14ac:dyDescent="0.15">
      <c r="A39" s="131"/>
      <c r="B39" s="94" t="s">
        <v>18</v>
      </c>
      <c r="C39" s="44" t="s">
        <v>47</v>
      </c>
      <c r="D39" s="25" t="s">
        <v>48</v>
      </c>
      <c r="E39" s="82">
        <v>0</v>
      </c>
      <c r="F39" s="24" t="s">
        <v>16</v>
      </c>
      <c r="G39" s="72">
        <v>0</v>
      </c>
      <c r="H39" s="67">
        <f t="shared" si="0"/>
        <v>0</v>
      </c>
    </row>
    <row r="40" spans="1:8" ht="24" customHeight="1" x14ac:dyDescent="0.15">
      <c r="A40" s="131"/>
      <c r="B40" s="95"/>
      <c r="C40" s="145" t="s">
        <v>49</v>
      </c>
      <c r="D40" s="25" t="s">
        <v>50</v>
      </c>
      <c r="E40" s="82">
        <v>0</v>
      </c>
      <c r="F40" s="24" t="s">
        <v>16</v>
      </c>
      <c r="G40" s="72">
        <v>5000</v>
      </c>
      <c r="H40" s="67">
        <f t="shared" si="0"/>
        <v>0</v>
      </c>
    </row>
    <row r="41" spans="1:8" ht="24" customHeight="1" x14ac:dyDescent="0.15">
      <c r="A41" s="131"/>
      <c r="B41" s="95"/>
      <c r="C41" s="146"/>
      <c r="D41" s="25" t="s">
        <v>51</v>
      </c>
      <c r="E41" s="82">
        <v>1</v>
      </c>
      <c r="F41" s="24" t="s">
        <v>16</v>
      </c>
      <c r="G41" s="72">
        <v>6600</v>
      </c>
      <c r="H41" s="67">
        <f t="shared" si="0"/>
        <v>6600</v>
      </c>
    </row>
    <row r="42" spans="1:8" ht="24" customHeight="1" x14ac:dyDescent="0.15">
      <c r="A42" s="131"/>
      <c r="B42" s="95"/>
      <c r="C42" s="146"/>
      <c r="D42" s="25" t="s">
        <v>52</v>
      </c>
      <c r="E42" s="82">
        <v>0</v>
      </c>
      <c r="F42" s="24" t="s">
        <v>16</v>
      </c>
      <c r="G42" s="72">
        <v>8200</v>
      </c>
      <c r="H42" s="67">
        <f t="shared" si="0"/>
        <v>0</v>
      </c>
    </row>
    <row r="43" spans="1:8" ht="24" customHeight="1" x14ac:dyDescent="0.15">
      <c r="A43" s="125"/>
      <c r="B43" s="96"/>
      <c r="C43" s="147"/>
      <c r="D43" s="25" t="s">
        <v>53</v>
      </c>
      <c r="E43" s="82">
        <v>0</v>
      </c>
      <c r="F43" s="24" t="s">
        <v>16</v>
      </c>
      <c r="G43" s="72">
        <v>8800</v>
      </c>
      <c r="H43" s="67">
        <f t="shared" si="0"/>
        <v>0</v>
      </c>
    </row>
    <row r="44" spans="1:8" ht="24" customHeight="1" x14ac:dyDescent="0.15">
      <c r="A44" s="130" t="s">
        <v>80</v>
      </c>
      <c r="B44" s="100" t="s">
        <v>19</v>
      </c>
      <c r="C44" s="101"/>
      <c r="D44" s="102"/>
      <c r="E44" s="65">
        <f>SUM(E14:E33)</f>
        <v>11</v>
      </c>
      <c r="F44" s="13" t="s">
        <v>16</v>
      </c>
      <c r="G44" s="73">
        <v>17650</v>
      </c>
      <c r="H44" s="67">
        <f>IF(E44=0,0,E44*G44)</f>
        <v>194150</v>
      </c>
    </row>
    <row r="45" spans="1:8" ht="24" customHeight="1" x14ac:dyDescent="0.15">
      <c r="A45" s="131"/>
      <c r="B45" s="100" t="s">
        <v>20</v>
      </c>
      <c r="C45" s="101"/>
      <c r="D45" s="102"/>
      <c r="E45" s="65">
        <f>SUM(E34:E38)</f>
        <v>2</v>
      </c>
      <c r="F45" s="13" t="s">
        <v>16</v>
      </c>
      <c r="G45" s="73">
        <v>12850</v>
      </c>
      <c r="H45" s="67">
        <f>IF(E45=0,0,E45*G45)</f>
        <v>25700</v>
      </c>
    </row>
    <row r="46" spans="1:8" ht="24" customHeight="1" x14ac:dyDescent="0.15">
      <c r="A46" s="125"/>
      <c r="B46" s="100" t="s">
        <v>21</v>
      </c>
      <c r="C46" s="101"/>
      <c r="D46" s="102"/>
      <c r="E46" s="65">
        <f>SUM(E39:E43)</f>
        <v>1</v>
      </c>
      <c r="F46" s="13" t="s">
        <v>16</v>
      </c>
      <c r="G46" s="73">
        <v>17540</v>
      </c>
      <c r="H46" s="67">
        <f>IF(E46=0,0,E46*G46)</f>
        <v>17540</v>
      </c>
    </row>
    <row r="47" spans="1:8" ht="24" customHeight="1" x14ac:dyDescent="0.15">
      <c r="A47" s="138" t="s">
        <v>26</v>
      </c>
      <c r="B47" s="139"/>
      <c r="C47" s="139"/>
      <c r="D47" s="139"/>
      <c r="E47" s="139"/>
      <c r="F47" s="139"/>
      <c r="G47" s="140"/>
      <c r="H47" s="79">
        <f>SUM(H14:H46)</f>
        <v>579590</v>
      </c>
    </row>
    <row r="48" spans="1:8" ht="20.100000000000001" customHeight="1" x14ac:dyDescent="0.15">
      <c r="A48" s="31"/>
      <c r="B48" s="31"/>
      <c r="C48" s="31"/>
      <c r="D48" s="31"/>
      <c r="E48" s="31"/>
      <c r="F48" s="31"/>
      <c r="G48" s="31"/>
      <c r="H48" s="85" t="s">
        <v>110</v>
      </c>
    </row>
    <row r="49" spans="1:8" ht="4.5" customHeight="1" x14ac:dyDescent="0.15">
      <c r="A49" s="39"/>
      <c r="B49" s="39"/>
      <c r="C49" s="39"/>
      <c r="D49" s="39"/>
      <c r="E49" s="39"/>
      <c r="F49" s="39"/>
      <c r="G49" s="39"/>
      <c r="H49" s="40"/>
    </row>
    <row r="50" spans="1:8" ht="24" customHeight="1" x14ac:dyDescent="0.15">
      <c r="A50" s="103" t="s">
        <v>55</v>
      </c>
      <c r="B50" s="158" t="s">
        <v>27</v>
      </c>
      <c r="C50" s="159"/>
      <c r="D50" s="30" t="s">
        <v>28</v>
      </c>
      <c r="E50" s="74">
        <f>E44</f>
        <v>11</v>
      </c>
      <c r="F50" s="13" t="s">
        <v>17</v>
      </c>
      <c r="G50" s="77">
        <v>10000</v>
      </c>
      <c r="H50" s="67">
        <f t="shared" ref="H50:H78" si="3">E50*G50</f>
        <v>110000</v>
      </c>
    </row>
    <row r="51" spans="1:8" ht="24" customHeight="1" x14ac:dyDescent="0.15">
      <c r="A51" s="132"/>
      <c r="B51" s="160"/>
      <c r="C51" s="161"/>
      <c r="D51" s="30" t="s">
        <v>13</v>
      </c>
      <c r="E51" s="74">
        <f>E45</f>
        <v>2</v>
      </c>
      <c r="F51" s="13" t="s">
        <v>17</v>
      </c>
      <c r="G51" s="77">
        <v>13000</v>
      </c>
      <c r="H51" s="67">
        <f t="shared" si="3"/>
        <v>26000</v>
      </c>
    </row>
    <row r="52" spans="1:8" ht="24" customHeight="1" x14ac:dyDescent="0.15">
      <c r="A52" s="133"/>
      <c r="B52" s="160"/>
      <c r="C52" s="161"/>
      <c r="D52" s="30" t="s">
        <v>12</v>
      </c>
      <c r="E52" s="75">
        <f>E46</f>
        <v>1</v>
      </c>
      <c r="F52" s="13" t="s">
        <v>17</v>
      </c>
      <c r="G52" s="77">
        <v>10000</v>
      </c>
      <c r="H52" s="67">
        <f t="shared" si="3"/>
        <v>10000</v>
      </c>
    </row>
    <row r="53" spans="1:8" ht="24" customHeight="1" x14ac:dyDescent="0.15">
      <c r="A53" s="103" t="s">
        <v>56</v>
      </c>
      <c r="B53" s="126" t="s">
        <v>29</v>
      </c>
      <c r="C53" s="127"/>
      <c r="D53" s="30" t="s">
        <v>28</v>
      </c>
      <c r="E53" s="74">
        <v>14</v>
      </c>
      <c r="F53" s="13" t="s">
        <v>17</v>
      </c>
      <c r="G53" s="77">
        <v>5000</v>
      </c>
      <c r="H53" s="67">
        <f t="shared" si="3"/>
        <v>70000</v>
      </c>
    </row>
    <row r="54" spans="1:8" ht="24" customHeight="1" x14ac:dyDescent="0.15">
      <c r="A54" s="132"/>
      <c r="B54" s="151"/>
      <c r="C54" s="152"/>
      <c r="D54" s="30" t="s">
        <v>13</v>
      </c>
      <c r="E54" s="74">
        <v>0</v>
      </c>
      <c r="F54" s="13" t="s">
        <v>17</v>
      </c>
      <c r="G54" s="77">
        <v>5000</v>
      </c>
      <c r="H54" s="67">
        <f t="shared" si="3"/>
        <v>0</v>
      </c>
    </row>
    <row r="55" spans="1:8" ht="24" customHeight="1" x14ac:dyDescent="0.15">
      <c r="A55" s="132"/>
      <c r="B55" s="128"/>
      <c r="C55" s="129"/>
      <c r="D55" s="30" t="s">
        <v>12</v>
      </c>
      <c r="E55" s="74">
        <v>6</v>
      </c>
      <c r="F55" s="13" t="s">
        <v>17</v>
      </c>
      <c r="G55" s="77">
        <v>5000</v>
      </c>
      <c r="H55" s="67">
        <f t="shared" si="3"/>
        <v>30000</v>
      </c>
    </row>
    <row r="56" spans="1:8" ht="24" customHeight="1" x14ac:dyDescent="0.15">
      <c r="A56" s="133"/>
      <c r="B56" s="32" t="s">
        <v>57</v>
      </c>
      <c r="C56" s="14"/>
      <c r="D56" s="30" t="s">
        <v>13</v>
      </c>
      <c r="E56" s="74">
        <v>2</v>
      </c>
      <c r="F56" s="13" t="s">
        <v>17</v>
      </c>
      <c r="G56" s="77">
        <v>5000</v>
      </c>
      <c r="H56" s="67">
        <f t="shared" si="3"/>
        <v>10000</v>
      </c>
    </row>
    <row r="57" spans="1:8" ht="24" customHeight="1" x14ac:dyDescent="0.15">
      <c r="A57" s="124" t="s">
        <v>30</v>
      </c>
      <c r="B57" s="126" t="s">
        <v>31</v>
      </c>
      <c r="C57" s="127"/>
      <c r="D57" s="30" t="s">
        <v>28</v>
      </c>
      <c r="E57" s="74">
        <v>21</v>
      </c>
      <c r="F57" s="13" t="s">
        <v>17</v>
      </c>
      <c r="G57" s="77">
        <v>5000</v>
      </c>
      <c r="H57" s="67">
        <f t="shared" si="3"/>
        <v>105000</v>
      </c>
    </row>
    <row r="58" spans="1:8" ht="24" customHeight="1" x14ac:dyDescent="0.15">
      <c r="A58" s="125"/>
      <c r="B58" s="128"/>
      <c r="C58" s="129"/>
      <c r="D58" s="30" t="s">
        <v>12</v>
      </c>
      <c r="E58" s="74">
        <v>7</v>
      </c>
      <c r="F58" s="13" t="s">
        <v>17</v>
      </c>
      <c r="G58" s="77">
        <v>5000</v>
      </c>
      <c r="H58" s="67">
        <f t="shared" si="3"/>
        <v>35000</v>
      </c>
    </row>
    <row r="59" spans="1:8" ht="24" customHeight="1" x14ac:dyDescent="0.15">
      <c r="A59" s="153" t="s">
        <v>58</v>
      </c>
      <c r="B59" s="106" t="s">
        <v>66</v>
      </c>
      <c r="C59" s="107"/>
      <c r="D59" s="11" t="s">
        <v>67</v>
      </c>
      <c r="E59" s="74">
        <v>1</v>
      </c>
      <c r="F59" s="13" t="s">
        <v>17</v>
      </c>
      <c r="G59" s="77">
        <v>5000</v>
      </c>
      <c r="H59" s="67">
        <f t="shared" si="3"/>
        <v>5000</v>
      </c>
    </row>
    <row r="60" spans="1:8" ht="24" customHeight="1" x14ac:dyDescent="0.15">
      <c r="A60" s="154"/>
      <c r="B60" s="108"/>
      <c r="C60" s="109"/>
      <c r="D60" s="11" t="s">
        <v>68</v>
      </c>
      <c r="E60" s="74">
        <v>16</v>
      </c>
      <c r="F60" s="13" t="s">
        <v>17</v>
      </c>
      <c r="G60" s="77">
        <v>5500</v>
      </c>
      <c r="H60" s="67">
        <f t="shared" si="3"/>
        <v>88000</v>
      </c>
    </row>
    <row r="61" spans="1:8" ht="24" customHeight="1" x14ac:dyDescent="0.15">
      <c r="A61" s="154"/>
      <c r="B61" s="108"/>
      <c r="C61" s="109"/>
      <c r="D61" s="11" t="s">
        <v>69</v>
      </c>
      <c r="E61" s="74">
        <v>5</v>
      </c>
      <c r="F61" s="13" t="s">
        <v>17</v>
      </c>
      <c r="G61" s="77">
        <v>6000</v>
      </c>
      <c r="H61" s="67">
        <f t="shared" si="3"/>
        <v>30000</v>
      </c>
    </row>
    <row r="62" spans="1:8" ht="24" customHeight="1" x14ac:dyDescent="0.15">
      <c r="A62" s="154"/>
      <c r="B62" s="108"/>
      <c r="C62" s="109"/>
      <c r="D62" s="11" t="s">
        <v>70</v>
      </c>
      <c r="E62" s="74">
        <v>0</v>
      </c>
      <c r="F62" s="13" t="s">
        <v>17</v>
      </c>
      <c r="G62" s="77">
        <v>6500</v>
      </c>
      <c r="H62" s="67">
        <f t="shared" si="3"/>
        <v>0</v>
      </c>
    </row>
    <row r="63" spans="1:8" ht="24" customHeight="1" x14ac:dyDescent="0.15">
      <c r="A63" s="154"/>
      <c r="B63" s="110"/>
      <c r="C63" s="111"/>
      <c r="D63" s="11" t="s">
        <v>12</v>
      </c>
      <c r="E63" s="74">
        <v>9</v>
      </c>
      <c r="F63" s="13" t="s">
        <v>17</v>
      </c>
      <c r="G63" s="77">
        <v>4500</v>
      </c>
      <c r="H63" s="67">
        <f t="shared" si="3"/>
        <v>40500</v>
      </c>
    </row>
    <row r="64" spans="1:8" ht="24" customHeight="1" x14ac:dyDescent="0.15">
      <c r="A64" s="154"/>
      <c r="B64" s="112" t="s">
        <v>81</v>
      </c>
      <c r="C64" s="113"/>
      <c r="D64" s="12" t="s">
        <v>67</v>
      </c>
      <c r="E64" s="74">
        <f>$E$59</f>
        <v>1</v>
      </c>
      <c r="F64" s="13" t="s">
        <v>17</v>
      </c>
      <c r="G64" s="77">
        <v>5000</v>
      </c>
      <c r="H64" s="67">
        <f t="shared" si="3"/>
        <v>5000</v>
      </c>
    </row>
    <row r="65" spans="1:8" ht="24" customHeight="1" x14ac:dyDescent="0.15">
      <c r="A65" s="154"/>
      <c r="B65" s="114"/>
      <c r="C65" s="115"/>
      <c r="D65" s="12" t="s">
        <v>68</v>
      </c>
      <c r="E65" s="74">
        <f>$E$60</f>
        <v>16</v>
      </c>
      <c r="F65" s="13" t="s">
        <v>17</v>
      </c>
      <c r="G65" s="77">
        <v>5500</v>
      </c>
      <c r="H65" s="67">
        <f t="shared" si="3"/>
        <v>88000</v>
      </c>
    </row>
    <row r="66" spans="1:8" ht="24" customHeight="1" x14ac:dyDescent="0.15">
      <c r="A66" s="154"/>
      <c r="B66" s="114"/>
      <c r="C66" s="115"/>
      <c r="D66" s="12" t="s">
        <v>69</v>
      </c>
      <c r="E66" s="74">
        <f>$E$61</f>
        <v>5</v>
      </c>
      <c r="F66" s="13" t="s">
        <v>17</v>
      </c>
      <c r="G66" s="77">
        <v>6000</v>
      </c>
      <c r="H66" s="67">
        <f t="shared" si="3"/>
        <v>30000</v>
      </c>
    </row>
    <row r="67" spans="1:8" ht="24" customHeight="1" x14ac:dyDescent="0.15">
      <c r="A67" s="154"/>
      <c r="B67" s="114"/>
      <c r="C67" s="115"/>
      <c r="D67" s="12" t="s">
        <v>70</v>
      </c>
      <c r="E67" s="74">
        <f>$E$62</f>
        <v>0</v>
      </c>
      <c r="F67" s="13" t="s">
        <v>17</v>
      </c>
      <c r="G67" s="77">
        <v>6500</v>
      </c>
      <c r="H67" s="67">
        <f t="shared" si="3"/>
        <v>0</v>
      </c>
    </row>
    <row r="68" spans="1:8" ht="24" customHeight="1" x14ac:dyDescent="0.15">
      <c r="A68" s="155"/>
      <c r="B68" s="116"/>
      <c r="C68" s="117"/>
      <c r="D68" s="12" t="s">
        <v>12</v>
      </c>
      <c r="E68" s="74">
        <f>$E$63</f>
        <v>9</v>
      </c>
      <c r="F68" s="13" t="s">
        <v>17</v>
      </c>
      <c r="G68" s="77">
        <v>4500</v>
      </c>
      <c r="H68" s="67">
        <f t="shared" si="3"/>
        <v>40500</v>
      </c>
    </row>
    <row r="69" spans="1:8" ht="24" customHeight="1" x14ac:dyDescent="0.15">
      <c r="A69" s="103" t="s">
        <v>32</v>
      </c>
      <c r="B69" s="106" t="s">
        <v>66</v>
      </c>
      <c r="C69" s="107"/>
      <c r="D69" s="11" t="s">
        <v>67</v>
      </c>
      <c r="E69" s="74">
        <v>1</v>
      </c>
      <c r="F69" s="13" t="s">
        <v>17</v>
      </c>
      <c r="G69" s="77">
        <v>5000</v>
      </c>
      <c r="H69" s="67">
        <f t="shared" si="3"/>
        <v>5000</v>
      </c>
    </row>
    <row r="70" spans="1:8" ht="24" customHeight="1" x14ac:dyDescent="0.15">
      <c r="A70" s="104"/>
      <c r="B70" s="108"/>
      <c r="C70" s="109"/>
      <c r="D70" s="11" t="s">
        <v>68</v>
      </c>
      <c r="E70" s="74">
        <v>16</v>
      </c>
      <c r="F70" s="13" t="s">
        <v>17</v>
      </c>
      <c r="G70" s="77">
        <v>5500</v>
      </c>
      <c r="H70" s="67">
        <f t="shared" si="3"/>
        <v>88000</v>
      </c>
    </row>
    <row r="71" spans="1:8" ht="24" customHeight="1" x14ac:dyDescent="0.15">
      <c r="A71" s="104"/>
      <c r="B71" s="108"/>
      <c r="C71" s="109"/>
      <c r="D71" s="11" t="s">
        <v>69</v>
      </c>
      <c r="E71" s="74">
        <v>4</v>
      </c>
      <c r="F71" s="13" t="s">
        <v>17</v>
      </c>
      <c r="G71" s="77">
        <v>6000</v>
      </c>
      <c r="H71" s="67">
        <f t="shared" si="3"/>
        <v>24000</v>
      </c>
    </row>
    <row r="72" spans="1:8" ht="24" customHeight="1" x14ac:dyDescent="0.15">
      <c r="A72" s="104"/>
      <c r="B72" s="108"/>
      <c r="C72" s="109"/>
      <c r="D72" s="11" t="s">
        <v>70</v>
      </c>
      <c r="E72" s="74">
        <v>0</v>
      </c>
      <c r="F72" s="13" t="s">
        <v>17</v>
      </c>
      <c r="G72" s="77">
        <v>6500</v>
      </c>
      <c r="H72" s="67">
        <f t="shared" si="3"/>
        <v>0</v>
      </c>
    </row>
    <row r="73" spans="1:8" ht="24" customHeight="1" x14ac:dyDescent="0.15">
      <c r="A73" s="104"/>
      <c r="B73" s="110"/>
      <c r="C73" s="111"/>
      <c r="D73" s="11" t="s">
        <v>12</v>
      </c>
      <c r="E73" s="74">
        <v>9</v>
      </c>
      <c r="F73" s="13" t="s">
        <v>17</v>
      </c>
      <c r="G73" s="77">
        <v>4500</v>
      </c>
      <c r="H73" s="67">
        <f t="shared" si="3"/>
        <v>40500</v>
      </c>
    </row>
    <row r="74" spans="1:8" ht="24" customHeight="1" x14ac:dyDescent="0.15">
      <c r="A74" s="104"/>
      <c r="B74" s="112" t="s">
        <v>81</v>
      </c>
      <c r="C74" s="113"/>
      <c r="D74" s="12" t="s">
        <v>67</v>
      </c>
      <c r="E74" s="74">
        <f>$E$69</f>
        <v>1</v>
      </c>
      <c r="F74" s="13" t="s">
        <v>17</v>
      </c>
      <c r="G74" s="77">
        <v>5000</v>
      </c>
      <c r="H74" s="67">
        <f t="shared" si="3"/>
        <v>5000</v>
      </c>
    </row>
    <row r="75" spans="1:8" ht="24" customHeight="1" x14ac:dyDescent="0.15">
      <c r="A75" s="104"/>
      <c r="B75" s="114"/>
      <c r="C75" s="115"/>
      <c r="D75" s="12" t="s">
        <v>68</v>
      </c>
      <c r="E75" s="74">
        <f>$E$70</f>
        <v>16</v>
      </c>
      <c r="F75" s="13" t="s">
        <v>17</v>
      </c>
      <c r="G75" s="77">
        <v>5500</v>
      </c>
      <c r="H75" s="67">
        <f t="shared" si="3"/>
        <v>88000</v>
      </c>
    </row>
    <row r="76" spans="1:8" ht="24" customHeight="1" x14ac:dyDescent="0.15">
      <c r="A76" s="104"/>
      <c r="B76" s="114"/>
      <c r="C76" s="115"/>
      <c r="D76" s="12" t="s">
        <v>69</v>
      </c>
      <c r="E76" s="74">
        <f>$E$71</f>
        <v>4</v>
      </c>
      <c r="F76" s="13" t="s">
        <v>17</v>
      </c>
      <c r="G76" s="77">
        <v>6000</v>
      </c>
      <c r="H76" s="67">
        <f t="shared" si="3"/>
        <v>24000</v>
      </c>
    </row>
    <row r="77" spans="1:8" ht="24" customHeight="1" x14ac:dyDescent="0.15">
      <c r="A77" s="104"/>
      <c r="B77" s="114"/>
      <c r="C77" s="115"/>
      <c r="D77" s="12" t="s">
        <v>70</v>
      </c>
      <c r="E77" s="74">
        <f>$E$72</f>
        <v>0</v>
      </c>
      <c r="F77" s="13" t="s">
        <v>17</v>
      </c>
      <c r="G77" s="77">
        <v>6500</v>
      </c>
      <c r="H77" s="67">
        <f t="shared" si="3"/>
        <v>0</v>
      </c>
    </row>
    <row r="78" spans="1:8" ht="24" customHeight="1" x14ac:dyDescent="0.15">
      <c r="A78" s="105"/>
      <c r="B78" s="116"/>
      <c r="C78" s="117"/>
      <c r="D78" s="12" t="s">
        <v>12</v>
      </c>
      <c r="E78" s="74">
        <f>$E$73</f>
        <v>9</v>
      </c>
      <c r="F78" s="13" t="s">
        <v>17</v>
      </c>
      <c r="G78" s="77">
        <v>4500</v>
      </c>
      <c r="H78" s="67">
        <f t="shared" si="3"/>
        <v>40500</v>
      </c>
    </row>
    <row r="79" spans="1:8" ht="24" customHeight="1" x14ac:dyDescent="0.15">
      <c r="A79" s="138" t="s">
        <v>33</v>
      </c>
      <c r="B79" s="139"/>
      <c r="C79" s="139"/>
      <c r="D79" s="139"/>
      <c r="E79" s="26"/>
      <c r="F79" s="33"/>
      <c r="G79" s="78"/>
      <c r="H79" s="67">
        <f>SUM(H50:H78)</f>
        <v>1038000</v>
      </c>
    </row>
    <row r="80" spans="1:8" ht="24" customHeight="1" x14ac:dyDescent="0.15">
      <c r="A80" s="138" t="s">
        <v>82</v>
      </c>
      <c r="B80" s="139"/>
      <c r="C80" s="139"/>
      <c r="D80" s="139"/>
      <c r="E80" s="26"/>
      <c r="F80" s="33"/>
      <c r="G80" s="78"/>
      <c r="H80" s="67">
        <f>ROUNDDOWN(H79*0.1,0)</f>
        <v>103800</v>
      </c>
    </row>
    <row r="81" spans="1:8" ht="24" customHeight="1" x14ac:dyDescent="0.15">
      <c r="A81" s="138" t="s">
        <v>59</v>
      </c>
      <c r="B81" s="139"/>
      <c r="C81" s="139"/>
      <c r="D81" s="139"/>
      <c r="E81" s="26"/>
      <c r="F81" s="33"/>
      <c r="G81" s="78"/>
      <c r="H81" s="67">
        <f>SUM(H47,H79:H80)</f>
        <v>1721390</v>
      </c>
    </row>
    <row r="82" spans="1:8" ht="3.75" customHeight="1" x14ac:dyDescent="0.15"/>
    <row r="83" spans="1:8" ht="24" customHeight="1" x14ac:dyDescent="0.15">
      <c r="A83" s="138" t="s">
        <v>61</v>
      </c>
      <c r="B83" s="139"/>
      <c r="C83" s="139"/>
      <c r="D83" s="139"/>
      <c r="E83" s="26"/>
      <c r="F83" s="33"/>
      <c r="G83" s="26"/>
      <c r="H83" s="79">
        <f>SUM(H47,H79)</f>
        <v>1617590</v>
      </c>
    </row>
    <row r="84" spans="1:8" ht="5.25" customHeight="1" x14ac:dyDescent="0.15">
      <c r="C84" s="31"/>
    </row>
    <row r="85" spans="1:8" ht="17.25" customHeight="1" x14ac:dyDescent="0.15">
      <c r="H85" s="50" t="s">
        <v>78</v>
      </c>
    </row>
    <row r="87" spans="1:8" ht="17.25" customHeight="1" x14ac:dyDescent="0.15">
      <c r="E87"/>
    </row>
  </sheetData>
  <sheetProtection formatCells="0"/>
  <mergeCells count="38">
    <mergeCell ref="A13:D13"/>
    <mergeCell ref="A14:A43"/>
    <mergeCell ref="B14:B18"/>
    <mergeCell ref="C15:C18"/>
    <mergeCell ref="B24:B28"/>
    <mergeCell ref="C25:C28"/>
    <mergeCell ref="B29:B33"/>
    <mergeCell ref="C30:C33"/>
    <mergeCell ref="B34:B38"/>
    <mergeCell ref="C35:C38"/>
    <mergeCell ref="B19:B23"/>
    <mergeCell ref="C20:C23"/>
    <mergeCell ref="A53:A56"/>
    <mergeCell ref="B53:C55"/>
    <mergeCell ref="A57:A58"/>
    <mergeCell ref="B57:C58"/>
    <mergeCell ref="B39:B43"/>
    <mergeCell ref="C40:C43"/>
    <mergeCell ref="A44:A46"/>
    <mergeCell ref="B44:D44"/>
    <mergeCell ref="B45:D45"/>
    <mergeCell ref="B46:D46"/>
    <mergeCell ref="A79:D79"/>
    <mergeCell ref="A80:D80"/>
    <mergeCell ref="A81:D81"/>
    <mergeCell ref="A83:D83"/>
    <mergeCell ref="F10:H10"/>
    <mergeCell ref="F11:H11"/>
    <mergeCell ref="F12:H12"/>
    <mergeCell ref="A59:A68"/>
    <mergeCell ref="B59:C63"/>
    <mergeCell ref="B64:C68"/>
    <mergeCell ref="A69:A78"/>
    <mergeCell ref="B69:C73"/>
    <mergeCell ref="B74:C78"/>
    <mergeCell ref="A47:G47"/>
    <mergeCell ref="A50:A52"/>
    <mergeCell ref="B50:C52"/>
  </mergeCells>
  <phoneticPr fontId="21"/>
  <dataValidations count="1">
    <dataValidation type="list" allowBlank="1" showInputMessage="1" showErrorMessage="1" sqref="B9 B12" xr:uid="{00000000-0002-0000-0300-000000000000}">
      <formula1>"（富山地域）,（北信地域）,（中信地域）,（東信地域）,（南信地域）,（木曽地域）,（飛騨地域）,（岐阜地域）,（東濃地域）,（尾張西三河地域）,（東三河地域）,（○○地域）"</formula1>
    </dataValidation>
  </dataValidations>
  <printOptions horizontalCentered="1"/>
  <pageMargins left="0.70866141732283472" right="0.59055118110236227" top="0.62992125984251968" bottom="0.62992125984251968" header="0.31496062992125984" footer="0.31496062992125984"/>
  <pageSetup paperSize="9" scale="77" fitToHeight="0" orientation="portrait" r:id="rId1"/>
  <rowBreaks count="1" manualBreakCount="1">
    <brk id="4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入札金額内訳書</vt:lpstr>
      <vt:lpstr>入札書 (記載例)</vt:lpstr>
      <vt:lpstr>入札金額内訳書 (記載例)</vt:lpstr>
      <vt:lpstr>入札金額内訳書!Print_Area</vt:lpstr>
      <vt:lpstr>'入札金額内訳書 (記載例)'!Print_Area</vt:lpstr>
      <vt:lpstr>入札書!Print_Area</vt:lpstr>
      <vt:lpstr>'入札書 (記載例)'!Print_Area</vt:lpstr>
      <vt:lpstr>入札金額内訳書!Print_Titles</vt:lpstr>
      <vt:lpstr>'入札金額内訳書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2014-05-27T13:20:58Z</dcterms:created>
  <dcterms:modified xsi:type="dcterms:W3CDTF">2026-06-24T02:01:17Z</dcterms:modified>
</cp:coreProperties>
</file>