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B224DF07-AC3B-433D-9693-6DECCC5B679C}" xr6:coauthVersionLast="47" xr6:coauthVersionMax="47" xr10:uidLastSave="{00000000-0000-0000-0000-000000000000}"/>
  <bookViews>
    <workbookView xWindow="-15630" yWindow="-12690" windowWidth="21600" windowHeight="11295" tabRatio="780"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入札金額内訳書!$A$1:$H$40,入札金額内訳書!$A$42:$H$80</definedName>
    <definedName name="_xlnm.Print_Area" localSheetId="3">'入札金額内訳書 (記載例)'!$A$1:$I$48,'入札金額内訳書 (記載例)'!$A$50:$I$93</definedName>
    <definedName name="_xlnm.Print_Area" localSheetId="0">入札書!$B$3:$K$43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34" l="1"/>
  <c r="H15" i="34"/>
  <c r="H16" i="34"/>
  <c r="H17" i="34"/>
  <c r="H18" i="34"/>
  <c r="H7" i="31" l="1"/>
  <c r="H8" i="31"/>
  <c r="H9" i="31"/>
  <c r="H10" i="31"/>
  <c r="H45" i="31"/>
  <c r="H46" i="31"/>
  <c r="H47" i="31"/>
  <c r="H48" i="31"/>
  <c r="H49" i="31"/>
  <c r="H50" i="31"/>
  <c r="H51" i="31"/>
  <c r="H52" i="34"/>
  <c r="H53" i="34"/>
  <c r="H54" i="34"/>
  <c r="H55" i="34"/>
  <c r="E38" i="31"/>
  <c r="H38" i="31" s="1"/>
  <c r="E37" i="31"/>
  <c r="H37" i="31" s="1"/>
  <c r="E36" i="31"/>
  <c r="H36" i="31" s="1"/>
  <c r="H35" i="31"/>
  <c r="H34" i="31"/>
  <c r="H33" i="31"/>
  <c r="H32" i="31"/>
  <c r="H31" i="31"/>
  <c r="H30" i="31"/>
  <c r="H29" i="31"/>
  <c r="H28" i="31"/>
  <c r="H27" i="31"/>
  <c r="H26" i="31"/>
  <c r="H25" i="31"/>
  <c r="H24" i="31"/>
  <c r="H23" i="31"/>
  <c r="H22" i="31"/>
  <c r="H21" i="31"/>
  <c r="H20" i="31"/>
  <c r="H19" i="31"/>
  <c r="H18" i="31"/>
  <c r="H17" i="31"/>
  <c r="H16" i="31"/>
  <c r="H15" i="31"/>
  <c r="H14" i="31"/>
  <c r="H13" i="31"/>
  <c r="H12" i="31"/>
  <c r="H11" i="31"/>
  <c r="H39" i="31" l="1"/>
  <c r="F4" i="31"/>
  <c r="F3" i="31"/>
  <c r="F2" i="31"/>
  <c r="H81" i="34" l="1"/>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1" i="34"/>
  <c r="H50"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A9" i="34"/>
  <c r="H82" i="34" l="1"/>
  <c r="H46" i="34"/>
  <c r="H45" i="34"/>
  <c r="H44" i="34"/>
  <c r="H47" i="34" l="1"/>
  <c r="H86" i="34" s="1"/>
  <c r="T10" i="33" s="1"/>
  <c r="H83" i="34"/>
  <c r="H84" i="34" l="1"/>
  <c r="K16" i="33"/>
  <c r="I16" i="33"/>
  <c r="C16" i="33"/>
  <c r="G16" i="33"/>
  <c r="D16" i="33"/>
  <c r="F16" i="33"/>
  <c r="J16" i="33"/>
  <c r="H16" i="33"/>
  <c r="E16" i="33"/>
  <c r="H64" i="31"/>
  <c r="H44" i="31" l="1"/>
  <c r="H43" i="31"/>
  <c r="H42" i="31"/>
  <c r="H73" i="31"/>
  <c r="H72" i="31"/>
  <c r="H71" i="31"/>
  <c r="H70" i="31"/>
  <c r="H69" i="31"/>
  <c r="H68" i="31"/>
  <c r="H67" i="31"/>
  <c r="H66" i="31"/>
  <c r="H65" i="31"/>
  <c r="H63" i="31"/>
  <c r="H62" i="31"/>
  <c r="H61" i="31"/>
  <c r="H60" i="31"/>
  <c r="H59" i="31"/>
  <c r="H58" i="31"/>
  <c r="H57" i="31"/>
  <c r="H56" i="31"/>
  <c r="H55" i="31"/>
  <c r="H54" i="31"/>
  <c r="H53" i="31"/>
  <c r="H52" i="31"/>
  <c r="A1" i="31"/>
  <c r="H74" i="31" l="1"/>
  <c r="H75" i="31" s="1"/>
  <c r="H78" i="31" l="1"/>
  <c r="T10" i="32" s="1"/>
  <c r="H76" i="31" l="1"/>
  <c r="H16" i="32"/>
  <c r="D16" i="32"/>
  <c r="K16" i="32"/>
  <c r="F16" i="32"/>
  <c r="E16" i="32"/>
  <c r="I16" i="32"/>
  <c r="J16" i="32"/>
  <c r="G16" i="32"/>
  <c r="C16" i="32"/>
</calcChain>
</file>

<file path=xl/sharedStrings.xml><?xml version="1.0" encoding="utf-8"?>
<sst xmlns="http://schemas.openxmlformats.org/spreadsheetml/2006/main" count="475" uniqueCount="124">
  <si>
    <t>　　　</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</si>
  <si>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</si>
  <si>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</si>
  <si>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</si>
  <si>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</si>
  <si>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</si>
  <si>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</si>
  <si>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</si>
  <si>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</si>
  <si>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</si>
  <si>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</si>
  <si>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</si>
  <si>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</si>
  <si>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</si>
  <si>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</si>
  <si>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</si>
  <si>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</si>
  <si>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</si>
  <si>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</si>
  <si>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</si>
  <si>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</si>
  <si>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</si>
  <si>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</si>
  <si>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</si>
  <si>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</si>
  <si>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</si>
  <si>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乗用自動車</t>
    <rPh sb="0" eb="2">
      <t>ジョウヨウ</t>
    </rPh>
    <rPh sb="2" eb="5">
      <t>ジドウシャ</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</si>
  <si>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</si>
  <si>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</si>
  <si>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</si>
  <si>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</si>
  <si>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</si>
  <si>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</si>
  <si>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</si>
  <si>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</si>
  <si>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</si>
  <si>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</si>
  <si>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</si>
  <si>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</si>
  <si>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</si>
  <si>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</si>
  <si>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</si>
  <si>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</si>
  <si>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</si>
  <si>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</si>
  <si>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</si>
  <si>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</si>
  <si>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</si>
  <si>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</si>
  <si>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</si>
  <si>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</si>
  <si>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</si>
  <si>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</si>
  <si>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</si>
  <si>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</si>
  <si>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</si>
  <si>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</si>
  <si>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</si>
  <si>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</si>
  <si>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</si>
  <si>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</si>
  <si>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</si>
  <si>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</si>
  <si>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</si>
  <si>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</si>
  <si>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</si>
  <si>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</si>
  <si>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</si>
  <si>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</si>
  <si>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</si>
  <si>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</si>
  <si>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</si>
  <si>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</si>
  <si>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</si>
  <si>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</si>
  <si>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</si>
  <si>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</si>
  <si>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</si>
  <si>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</si>
  <si>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</si>
  <si>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</si>
  <si>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</si>
  <si>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</si>
  <si>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</si>
  <si>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</si>
  <si>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</si>
  <si>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</si>
  <si>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</si>
  <si>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</si>
  <si>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</si>
  <si>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</si>
  <si>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</si>
  <si>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</si>
  <si>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</si>
  <si>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</si>
  <si>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</si>
  <si>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</si>
  <si>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</si>
  <si>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</si>
  <si>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</si>
  <si>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</si>
  <si>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第　３　号</t>
    <phoneticPr fontId="21"/>
  </si>
  <si>
    <t>官用自動車点検等業務（中信地域）</t>
    <rPh sb="0" eb="2">
      <t>カンヨウ</t>
    </rPh>
    <rPh sb="2" eb="5">
      <t>ジドウシャ</t>
    </rPh>
    <rPh sb="5" eb="7">
      <t>テンケン</t>
    </rPh>
    <rPh sb="7" eb="8">
      <t>トウ</t>
    </rPh>
    <rPh sb="8" eb="10">
      <t>ギョウム</t>
    </rPh>
    <rPh sb="11" eb="13">
      <t>チュウシン</t>
    </rPh>
    <rPh sb="13" eb="15">
      <t>チイキ</t>
    </rPh>
    <phoneticPr fontId="21"/>
  </si>
  <si>
    <t>第　４　号</t>
    <phoneticPr fontId="21"/>
  </si>
  <si>
    <t>官用自動車点検等業務（東信地域）</t>
    <rPh sb="0" eb="2">
      <t>カンヨウ</t>
    </rPh>
    <rPh sb="2" eb="5">
      <t>ジドウシャ</t>
    </rPh>
    <rPh sb="5" eb="7">
      <t>テンケン</t>
    </rPh>
    <rPh sb="7" eb="8">
      <t>トウ</t>
    </rPh>
    <rPh sb="8" eb="10">
      <t>ギョウム</t>
    </rPh>
    <rPh sb="11" eb="13">
      <t>トウシン</t>
    </rPh>
    <rPh sb="13" eb="15">
      <t>チイキ</t>
    </rPh>
    <phoneticPr fontId="21"/>
  </si>
  <si>
    <t>第　９　号</t>
    <phoneticPr fontId="21"/>
  </si>
  <si>
    <t>官用自動車点検等業務（東濃地域）</t>
    <rPh sb="0" eb="2">
      <t>カンヨウ</t>
    </rPh>
    <rPh sb="2" eb="5">
      <t>ジドウシャ</t>
    </rPh>
    <rPh sb="5" eb="7">
      <t>テンケン</t>
    </rPh>
    <rPh sb="7" eb="8">
      <t>トウ</t>
    </rPh>
    <rPh sb="8" eb="10">
      <t>ギョウム</t>
    </rPh>
    <rPh sb="11" eb="13">
      <t>トウノウ</t>
    </rPh>
    <rPh sb="13" eb="15">
      <t>チイキ</t>
    </rPh>
    <phoneticPr fontId="21"/>
  </si>
  <si>
    <t>第　１０　号</t>
    <phoneticPr fontId="21"/>
  </si>
  <si>
    <t>官用自動車点検等業務（東三河地域）</t>
    <rPh sb="0" eb="2">
      <t>カンヨウ</t>
    </rPh>
    <rPh sb="2" eb="5">
      <t>ジドウシャ</t>
    </rPh>
    <rPh sb="5" eb="7">
      <t>テンケン</t>
    </rPh>
    <rPh sb="7" eb="8">
      <t>トウ</t>
    </rPh>
    <rPh sb="8" eb="10">
      <t>ギョウム</t>
    </rPh>
    <rPh sb="11" eb="12">
      <t>ヒガシ</t>
    </rPh>
    <rPh sb="12" eb="14">
      <t>ミカワ</t>
    </rPh>
    <rPh sb="14" eb="16">
      <t>チイキ</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</si>
  <si>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</si>
  <si>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第　５－２　号</t>
    <phoneticPr fontId="21"/>
  </si>
  <si>
    <t xml:space="preserve">             分任支出負担行為担当官</t>
    <rPh sb="13" eb="15">
      <t>ブンニン</t>
    </rPh>
    <phoneticPr fontId="21"/>
  </si>
  <si>
    <t>官用自動車点検等業務（南信森林管理署）</t>
    <rPh sb="0" eb="2">
      <t>カンヨウ</t>
    </rPh>
    <rPh sb="2" eb="5">
      <t>ジドウシャ</t>
    </rPh>
    <rPh sb="5" eb="7">
      <t>テンケン</t>
    </rPh>
    <rPh sb="7" eb="8">
      <t>トウ</t>
    </rPh>
    <rPh sb="8" eb="10">
      <t>ギョウム</t>
    </rPh>
    <rPh sb="11" eb="18">
      <t>ナンシンシンリンカンリショ</t>
    </rPh>
    <phoneticPr fontId="21"/>
  </si>
  <si>
    <t>乗用自動車（２年自家用）
車両重量０.５トンを超え１．０」トン以下</t>
    <rPh sb="0" eb="2">
      <t>ジョウヨウ</t>
    </rPh>
    <rPh sb="2" eb="4">
      <t>ジドウ</t>
    </rPh>
    <rPh sb="4" eb="5">
      <t>シャ</t>
    </rPh>
    <rPh sb="7" eb="8">
      <t>ネン</t>
    </rPh>
    <rPh sb="8" eb="11">
      <t>ジカヨウ</t>
    </rPh>
    <rPh sb="13" eb="15">
      <t>シャリョウ</t>
    </rPh>
    <rPh sb="15" eb="17">
      <t>ジュウリョウ</t>
    </rPh>
    <rPh sb="23" eb="24">
      <t>コ</t>
    </rPh>
    <rPh sb="31" eb="33">
      <t>イカ</t>
    </rPh>
    <phoneticPr fontId="21"/>
  </si>
  <si>
    <r>
      <t xml:space="preserve">継続検査
（車検）1式
</t>
    </r>
    <r>
      <rPr>
        <sz val="6"/>
        <rFont val="ＭＳ Ｐゴシック"/>
        <family val="3"/>
        <charset val="128"/>
      </rPr>
      <t xml:space="preserve">
※令和3年10月1日以降の新型車に適用</t>
    </r>
    <rPh sb="0" eb="2">
      <t>ケイゾク</t>
    </rPh>
    <rPh sb="2" eb="4">
      <t>ケンサ</t>
    </rPh>
    <rPh sb="6" eb="8">
      <t>シャケン</t>
    </rPh>
    <rPh sb="10" eb="11">
      <t>シキ</t>
    </rPh>
    <rPh sb="14" eb="16">
      <t>レイワ</t>
    </rPh>
    <rPh sb="17" eb="18">
      <t>ネン</t>
    </rPh>
    <rPh sb="20" eb="21">
      <t>ガツ</t>
    </rPh>
    <rPh sb="22" eb="23">
      <t>ニチ</t>
    </rPh>
    <rPh sb="23" eb="25">
      <t>イコウ</t>
    </rPh>
    <rPh sb="26" eb="29">
      <t>シンガタシャ</t>
    </rPh>
    <rPh sb="30" eb="32">
      <t>テキヨウ</t>
    </rPh>
    <phoneticPr fontId="21"/>
  </si>
  <si>
    <r>
      <t xml:space="preserve">継続検査
（車検）1式
</t>
    </r>
    <r>
      <rPr>
        <sz val="6"/>
        <rFont val="ＭＳ Ｐゴシック"/>
        <family val="3"/>
        <charset val="128"/>
      </rPr>
      <t xml:space="preserve">
※上記以外に適用</t>
    </r>
    <rPh sb="0" eb="2">
      <t>ケイゾク</t>
    </rPh>
    <rPh sb="2" eb="4">
      <t>ケンサ</t>
    </rPh>
    <rPh sb="6" eb="8">
      <t>シャケン</t>
    </rPh>
    <rPh sb="10" eb="11">
      <t>シキ</t>
    </rPh>
    <rPh sb="14" eb="18">
      <t>ジョウキイガイ</t>
    </rPh>
    <rPh sb="19" eb="21">
      <t>テキヨウ</t>
    </rPh>
    <phoneticPr fontId="21"/>
  </si>
  <si>
    <t>車検時定期点検整備、OBD検査、保安検査確認、継続検査代行、エンジン及び下回りスチーム洗浄、下回り塗装、車内及び外回り清掃、車両陸送を含む</t>
    <phoneticPr fontId="21"/>
  </si>
  <si>
    <t>車検時定期点検整備、OBD点検、保安検査確認、継続検査代行、エンジン及び下回りスチーム洗浄、下回り塗装、車内及び外回り清掃、車両陸送を含む</t>
    <phoneticPr fontId="21"/>
  </si>
  <si>
    <t>１２ヶ月定期点検整備、OBD点検、車両陸送を含む</t>
  </si>
  <si>
    <t>令和　８ 　年　○　月　○　日</t>
    <rPh sb="0" eb="2">
      <t>レイワ</t>
    </rPh>
    <phoneticPr fontId="21"/>
  </si>
  <si>
    <t>北信森林管理署長　屋敷　昌司　殿</t>
    <rPh sb="0" eb="2">
      <t>ホクシン</t>
    </rPh>
    <rPh sb="2" eb="4">
      <t>シンリン</t>
    </rPh>
    <rPh sb="4" eb="6">
      <t>カンリ</t>
    </rPh>
    <rPh sb="6" eb="7">
      <t>ショ</t>
    </rPh>
    <rPh sb="7" eb="8">
      <t>チョウ</t>
    </rPh>
    <rPh sb="9" eb="11">
      <t>ヤシキ</t>
    </rPh>
    <rPh sb="12" eb="13">
      <t>マサ</t>
    </rPh>
    <rPh sb="13" eb="14">
      <t>シ</t>
    </rPh>
    <rPh sb="14" eb="15">
      <t>ユウ</t>
    </rPh>
    <rPh sb="15" eb="16">
      <t>ジ</t>
    </rPh>
    <phoneticPr fontId="21"/>
  </si>
  <si>
    <t>北信森林管理署長 　屋敷　昌司　　殿</t>
    <rPh sb="0" eb="1">
      <t>キタ</t>
    </rPh>
    <rPh sb="2" eb="4">
      <t>シンリン</t>
    </rPh>
    <rPh sb="4" eb="6">
      <t>カンリ</t>
    </rPh>
    <rPh sb="6" eb="7">
      <t>ショ</t>
    </rPh>
    <rPh sb="7" eb="8">
      <t>チョウ</t>
    </rPh>
    <rPh sb="10" eb="12">
      <t>ヤシキ</t>
    </rPh>
    <rPh sb="13" eb="14">
      <t>マサ</t>
    </rPh>
    <rPh sb="14" eb="15">
      <t>シ</t>
    </rPh>
    <phoneticPr fontId="21"/>
  </si>
  <si>
    <t>入札内訳書記載例</t>
    <rPh sb="0" eb="4">
      <t>ニュウサツウチワケ</t>
    </rPh>
    <rPh sb="4" eb="5">
      <t>ショ</t>
    </rPh>
    <rPh sb="5" eb="8">
      <t>キサイレイ</t>
    </rPh>
    <phoneticPr fontId="21"/>
  </si>
  <si>
    <t>官用自動車点検等業務（北信地域）</t>
    <rPh sb="11" eb="13">
      <t>ホクシン</t>
    </rPh>
    <rPh sb="13" eb="15">
      <t>チイキ</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</si>
</sst>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
      <sz val="8"/>
      <color theme="1"/>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74">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8" borderId="0" xfId="0" applyFill="1">
      <alignment vertical="center"/>
    </xf>
    <xf numFmtId="0" fontId="1" fillId="38" borderId="22" xfId="0" applyFont="1" applyFill="1" applyBorder="1">
      <alignment vertical="center"/>
    </xf>
    <xf numFmtId="0" fontId="1" fillId="38" borderId="0" xfId="0" applyFont="1" applyFill="1">
      <alignment vertical="center"/>
    </xf>
    <xf numFmtId="177" fontId="1" fillId="0" borderId="10" xfId="0" applyNumberFormat="1" applyFont="1" applyBorder="1">
      <alignment vertical="center"/>
    </xf>
    <xf numFmtId="177" fontId="1" fillId="0" borderId="12" xfId="597" applyNumberFormat="1" applyBorder="1">
      <alignment vertical="center"/>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8" borderId="0" xfId="0" applyFont="1" applyFill="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178" fontId="0" fillId="0" borderId="10" xfId="0" applyNumberFormat="1" applyBorder="1" applyAlignment="1">
      <alignment vertical="center" shrinkToFit="1"/>
    </xf>
    <xf numFmtId="177" fontId="1" fillId="0" borderId="12" xfId="701" applyNumberFormat="1" applyBorder="1" applyAlignment="1">
      <alignment vertical="center"/>
    </xf>
    <xf numFmtId="177" fontId="1" fillId="0" borderId="12" xfId="559" applyNumberFormat="1" applyBorder="1" applyAlignment="1">
      <alignment vertical="center"/>
    </xf>
    <xf numFmtId="177" fontId="1" fillId="0" borderId="12" xfId="561" applyNumberFormat="1" applyBorder="1" applyAlignment="1">
      <alignment vertical="center"/>
    </xf>
    <xf numFmtId="177" fontId="1" fillId="0" borderId="12" xfId="568" applyNumberFormat="1" applyBorder="1" applyAlignment="1">
      <alignment vertical="center"/>
    </xf>
    <xf numFmtId="177" fontId="1" fillId="0" borderId="12" xfId="573" applyNumberFormat="1" applyBorder="1" applyAlignment="1">
      <alignment vertical="center"/>
    </xf>
    <xf numFmtId="177" fontId="1" fillId="0" borderId="12" xfId="578" applyNumberFormat="1" applyBorder="1" applyAlignment="1">
      <alignment vertical="center"/>
    </xf>
    <xf numFmtId="178" fontId="0" fillId="0" borderId="10" xfId="0" applyNumberFormat="1" applyBorder="1">
      <alignment vertical="center"/>
    </xf>
    <xf numFmtId="176" fontId="0" fillId="38" borderId="10" xfId="0" applyNumberFormat="1" applyFill="1" applyBorder="1" applyAlignment="1">
      <alignment vertical="center" shrinkToFit="1"/>
    </xf>
    <xf numFmtId="0" fontId="0" fillId="0" borderId="10" xfId="0" applyBorder="1" applyAlignment="1">
      <alignment horizontal="center" vertical="center" wrapText="1"/>
    </xf>
    <xf numFmtId="177" fontId="0" fillId="37" borderId="12" xfId="597" applyNumberFormat="1" applyFont="1" applyFill="1" applyBorder="1" applyProtection="1">
      <alignment vertical="center"/>
      <protection locked="0"/>
    </xf>
    <xf numFmtId="176" fontId="0" fillId="38" borderId="10" xfId="0" applyNumberFormat="1" applyFill="1" applyBorder="1">
      <alignment vertical="center"/>
    </xf>
    <xf numFmtId="177" fontId="0" fillId="0" borderId="13" xfId="0" applyNumberFormat="1" applyBorder="1">
      <alignment vertical="center"/>
    </xf>
    <xf numFmtId="0" fontId="0" fillId="0" borderId="13" xfId="0" applyBorder="1">
      <alignment vertical="center"/>
    </xf>
    <xf numFmtId="178" fontId="0" fillId="38" borderId="10" xfId="0" applyNumberFormat="1" applyFill="1" applyBorder="1">
      <alignment vertical="center"/>
    </xf>
    <xf numFmtId="0" fontId="0" fillId="0" borderId="10" xfId="701" applyFont="1" applyBorder="1" applyAlignment="1">
      <alignment horizontal="center" vertical="center" wrapText="1"/>
    </xf>
    <xf numFmtId="0" fontId="0" fillId="0" borderId="10" xfId="559" applyFont="1" applyBorder="1" applyAlignment="1">
      <alignment horizontal="center" vertical="center" wrapText="1"/>
    </xf>
    <xf numFmtId="0" fontId="0" fillId="0" borderId="10" xfId="561" applyFont="1" applyBorder="1" applyAlignment="1">
      <alignment horizontal="center" vertical="center" wrapText="1"/>
    </xf>
    <xf numFmtId="0" fontId="0" fillId="0" borderId="10" xfId="568" applyFont="1" applyBorder="1" applyAlignment="1">
      <alignment horizontal="center" vertical="center" wrapText="1"/>
    </xf>
    <xf numFmtId="0" fontId="0" fillId="0" borderId="10" xfId="573" applyFont="1" applyBorder="1" applyAlignment="1">
      <alignment horizontal="center" vertical="center" wrapText="1"/>
    </xf>
    <xf numFmtId="0" fontId="0" fillId="0" borderId="10" xfId="578" applyFont="1" applyBorder="1" applyAlignment="1">
      <alignment horizontal="center" vertical="center" wrapText="1"/>
    </xf>
    <xf numFmtId="0" fontId="37" fillId="0" borderId="19" xfId="0" applyFont="1" applyBorder="1" applyAlignment="1">
      <alignment horizontal="left" vertical="center"/>
    </xf>
    <xf numFmtId="0" fontId="37" fillId="0" borderId="14" xfId="0" applyFont="1" applyBorder="1" applyAlignment="1">
      <alignment horizontal="left" vertical="center"/>
    </xf>
    <xf numFmtId="0" fontId="37" fillId="0" borderId="21" xfId="0" applyFont="1" applyBorder="1" applyAlignment="1">
      <alignment horizontal="left" vertical="center"/>
    </xf>
    <xf numFmtId="0" fontId="37" fillId="0" borderId="0" xfId="0" applyFont="1" applyAlignment="1">
      <alignment horizontal="left" vertical="center"/>
    </xf>
    <xf numFmtId="0" fontId="37" fillId="0" borderId="23" xfId="0" applyFont="1" applyBorder="1" applyAlignment="1">
      <alignment horizontal="left" vertical="center"/>
    </xf>
    <xf numFmtId="0" fontId="37" fillId="0" borderId="15" xfId="0" applyFont="1" applyBorder="1" applyAlignment="1">
      <alignment horizontal="left"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2" xfId="0" applyFont="1" applyBorder="1" applyAlignment="1">
      <alignment horizontal="center" vertical="center"/>
    </xf>
    <xf numFmtId="0" fontId="24" fillId="0" borderId="16" xfId="0" applyFont="1" applyBorder="1" applyAlignment="1">
      <alignment horizontal="left" vertical="center" wrapTex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37" fillId="0" borderId="19" xfId="707" applyFont="1" applyBorder="1" applyAlignment="1">
      <alignment horizontal="left" vertical="center" wrapText="1"/>
    </xf>
    <xf numFmtId="0" fontId="37" fillId="0" borderId="14" xfId="707" applyFont="1" applyBorder="1" applyAlignment="1">
      <alignment horizontal="left" vertical="center" wrapText="1"/>
    </xf>
    <xf numFmtId="0" fontId="37" fillId="0" borderId="21" xfId="707" applyFont="1" applyBorder="1" applyAlignment="1">
      <alignment horizontal="left" vertical="center" wrapText="1"/>
    </xf>
    <xf numFmtId="0" fontId="37" fillId="0" borderId="0" xfId="707" applyFont="1" applyAlignment="1">
      <alignment horizontal="left" vertical="center" wrapText="1"/>
    </xf>
    <xf numFmtId="0" fontId="24" fillId="0" borderId="10" xfId="0" applyFont="1" applyBorder="1" applyAlignment="1">
      <alignment horizontal="center" vertical="center"/>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4" fillId="0" borderId="16" xfId="0" applyFont="1" applyBorder="1" applyAlignment="1">
      <alignment horizontal="center" vertical="center" wrapText="1"/>
    </xf>
    <xf numFmtId="0" fontId="0" fillId="0" borderId="18" xfId="0" applyBorder="1" applyAlignment="1">
      <alignment vertical="center" wrapText="1"/>
    </xf>
    <xf numFmtId="0" fontId="0" fillId="0" borderId="17" xfId="0" applyBorder="1" applyAlignment="1">
      <alignmen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4" fillId="0" borderId="16"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7" fillId="0" borderId="0" xfId="706" applyAlignment="1">
      <alignment vertical="center" wrapText="1"/>
    </xf>
    <xf numFmtId="0" fontId="0" fillId="0" borderId="0" xfId="0" applyAlignment="1">
      <alignment vertical="center" wrapText="1"/>
    </xf>
    <xf numFmtId="0" fontId="22" fillId="0" borderId="0" xfId="706" applyFont="1" applyAlignment="1">
      <alignment horizontal="center" vertical="center"/>
    </xf>
    <xf numFmtId="0" fontId="7" fillId="0" borderId="0" xfId="706"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26" fillId="0" borderId="0" xfId="706" applyFont="1" applyAlignment="1">
      <alignment horizontal="center" vertical="center"/>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1</xdr:row>
      <xdr:rowOff>47625</xdr:rowOff>
    </xdr:from>
    <xdr:to>
      <xdr:col>3</xdr:col>
      <xdr:colOff>1285875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41</xdr:row>
      <xdr:rowOff>38100</xdr:rowOff>
    </xdr:from>
    <xdr:to>
      <xdr:col>11</xdr:col>
      <xdr:colOff>504825</xdr:colOff>
      <xdr:row>43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65</xdr:row>
      <xdr:rowOff>238124</xdr:rowOff>
    </xdr:from>
    <xdr:to>
      <xdr:col>11</xdr:col>
      <xdr:colOff>514350</xdr:colOff>
      <xdr:row>77</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446943</xdr:colOff>
      <xdr:row>10</xdr:row>
      <xdr:rowOff>168520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278672" cy="798635"/>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73</xdr:row>
      <xdr:rowOff>238124</xdr:rowOff>
    </xdr:from>
    <xdr:to>
      <xdr:col>13</xdr:col>
      <xdr:colOff>133347</xdr:colOff>
      <xdr:row>85</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rgbClr val="FF0000"/>
              </a:solidFill>
              <a:effectLst/>
              <a:latin typeface="+mn-lt"/>
              <a:ea typeface="+mn-ea"/>
              <a:cs typeface="+mn-cs"/>
            </a:rPr>
            <a:t>例</a:t>
          </a:r>
          <a:r>
            <a:rPr kumimoji="1" lang="ja-JP" altLang="ja-JP" sz="1100" b="1">
              <a:solidFill>
                <a:schemeClr val="dk1"/>
              </a:solidFill>
              <a:effectLst/>
              <a:latin typeface="+mn-lt"/>
              <a:ea typeface="+mn-ea"/>
              <a:cs typeface="+mn-cs"/>
            </a:rPr>
            <a:t>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18</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19210" y="4672574"/>
          <a:ext cx="601662" cy="5448861"/>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72</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28709" y="14220263"/>
          <a:ext cx="1019736" cy="6868086"/>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75</xdr:row>
      <xdr:rowOff>145679</xdr:rowOff>
    </xdr:from>
    <xdr:to>
      <xdr:col>8</xdr:col>
      <xdr:colOff>1009651</xdr:colOff>
      <xdr:row>93</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75242" y="21981742"/>
          <a:ext cx="673472" cy="4573957"/>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88</xdr:row>
      <xdr:rowOff>33618</xdr:rowOff>
    </xdr:from>
    <xdr:to>
      <xdr:col>7</xdr:col>
      <xdr:colOff>289098</xdr:colOff>
      <xdr:row>92</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88</xdr:row>
      <xdr:rowOff>129664</xdr:rowOff>
    </xdr:from>
    <xdr:to>
      <xdr:col>6</xdr:col>
      <xdr:colOff>666750</xdr:colOff>
      <xdr:row>92</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twoCellAnchor editAs="oneCell">
    <xdr:from>
      <xdr:col>4</xdr:col>
      <xdr:colOff>0</xdr:colOff>
      <xdr:row>97</xdr:row>
      <xdr:rowOff>47624</xdr:rowOff>
    </xdr:from>
    <xdr:to>
      <xdr:col>30</xdr:col>
      <xdr:colOff>92964</xdr:colOff>
      <xdr:row>145</xdr:row>
      <xdr:rowOff>46338</xdr:rowOff>
    </xdr:to>
    <xdr:pic>
      <xdr:nvPicPr>
        <xdr:cNvPr id="9" name="図 8">
          <a:extLst>
            <a:ext uri="{FF2B5EF4-FFF2-40B4-BE49-F238E27FC236}">
              <a16:creationId xmlns:a16="http://schemas.microsoft.com/office/drawing/2014/main" id="{DBF7C187-3A0E-4324-2CFD-13BBB7E84862}"/>
            </a:ext>
          </a:extLst>
        </xdr:cNvPr>
        <xdr:cNvPicPr>
          <a:picLocks noChangeAspect="1"/>
        </xdr:cNvPicPr>
      </xdr:nvPicPr>
      <xdr:blipFill>
        <a:blip xmlns:r="http://schemas.openxmlformats.org/officeDocument/2006/relationships" r:embed="rId1"/>
        <a:stretch>
          <a:fillRect/>
        </a:stretch>
      </xdr:blipFill>
      <xdr:spPr>
        <a:xfrm>
          <a:off x="5214938" y="27241499"/>
          <a:ext cx="18285714" cy="102857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U43"/>
  <sheetViews>
    <sheetView tabSelected="1" view="pageBreakPreview" topLeftCell="A3" zoomScaleNormal="100" zoomScaleSheetLayoutView="100" workbookViewId="0">
      <selection activeCell="B3" sqref="B3"/>
    </sheetView>
  </sheetViews>
  <sheetFormatPr defaultRowHeight="13.5" x14ac:dyDescent="0.15"/>
  <cols>
    <col min="1" max="1" width="9" bestFit="1" customWidth="1"/>
    <col min="2" max="2" width="4.875" customWidth="1"/>
    <col min="3" max="11" width="6.625" customWidth="1"/>
    <col min="14" max="14" width="11" bestFit="1" customWidth="1"/>
    <col min="16" max="16" width="0" hidden="1" customWidth="1"/>
    <col min="17" max="17" width="4.5" hidden="1" customWidth="1"/>
    <col min="18" max="18" width="10.25" hidden="1" customWidth="1"/>
    <col min="19" max="19" width="34" hidden="1" customWidth="1"/>
    <col min="20" max="21" width="9" hidden="1" customWidth="1"/>
  </cols>
  <sheetData>
    <row r="1" spans="1:20" x14ac:dyDescent="0.15">
      <c r="A1" s="7" t="s">
        <v>39</v>
      </c>
    </row>
    <row r="2" spans="1:20" x14ac:dyDescent="0.15">
      <c r="A2" s="7">
        <v>5</v>
      </c>
    </row>
    <row r="3" spans="1:20" ht="14.25" customHeight="1" x14ac:dyDescent="0.15">
      <c r="A3" s="1"/>
      <c r="B3" s="41"/>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167" t="s">
        <v>99</v>
      </c>
      <c r="C6" s="168"/>
      <c r="D6" s="168"/>
      <c r="E6" s="168"/>
      <c r="F6" s="168"/>
      <c r="G6" s="168"/>
      <c r="H6" s="168"/>
      <c r="I6" s="168"/>
      <c r="J6" s="168"/>
      <c r="K6" s="16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40</v>
      </c>
    </row>
    <row r="10" spans="1:20" s="4" customFormat="1" ht="18.75" x14ac:dyDescent="0.15">
      <c r="A10" s="2"/>
      <c r="B10" s="2"/>
      <c r="C10" s="171"/>
      <c r="D10" s="171"/>
      <c r="E10" s="69"/>
      <c r="F10" s="2"/>
      <c r="G10" s="2"/>
      <c r="H10" s="2"/>
      <c r="I10" s="2"/>
      <c r="J10" s="2"/>
      <c r="K10" s="2"/>
      <c r="T10" s="8">
        <f>IF(入札金額内訳書!H74=0,0,入札金額内訳書!H78)</f>
        <v>0</v>
      </c>
    </row>
    <row r="11" spans="1:20" s="4" customFormat="1" ht="18.75" x14ac:dyDescent="0.15">
      <c r="A11" s="2"/>
      <c r="B11" s="2"/>
      <c r="C11" s="36"/>
      <c r="D11" s="36"/>
      <c r="E11" s="2"/>
      <c r="F11" s="2"/>
      <c r="G11" s="2"/>
      <c r="H11" s="2"/>
      <c r="I11" s="2"/>
      <c r="J11" s="2"/>
      <c r="K11" s="2"/>
    </row>
    <row r="12" spans="1:20" s="4" customFormat="1" ht="18.75" x14ac:dyDescent="0.15">
      <c r="A12" s="2"/>
      <c r="B12" s="2"/>
      <c r="C12" s="171" t="s">
        <v>33</v>
      </c>
      <c r="D12" s="171"/>
      <c r="E12" s="69" t="s">
        <v>123</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169" t="s">
        <v>40</v>
      </c>
      <c r="C15" s="3" t="s">
        <v>2</v>
      </c>
      <c r="D15" s="3" t="s">
        <v>3</v>
      </c>
      <c r="E15" s="3" t="s">
        <v>4</v>
      </c>
      <c r="F15" s="3" t="s">
        <v>5</v>
      </c>
      <c r="G15" s="3" t="s">
        <v>6</v>
      </c>
      <c r="H15" s="3" t="s">
        <v>7</v>
      </c>
      <c r="I15" s="3" t="s">
        <v>8</v>
      </c>
      <c r="J15" s="3" t="s">
        <v>9</v>
      </c>
      <c r="K15" s="3" t="s">
        <v>10</v>
      </c>
    </row>
    <row r="16" spans="1:20" ht="36" customHeight="1" x14ac:dyDescent="0.15">
      <c r="A16" s="1"/>
      <c r="B16" s="170"/>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66</v>
      </c>
      <c r="D18" s="1"/>
      <c r="E18" s="1"/>
      <c r="F18" s="1"/>
      <c r="G18" s="1"/>
      <c r="I18" s="1"/>
      <c r="J18" s="1"/>
      <c r="K18" s="5"/>
      <c r="Q18">
        <v>1</v>
      </c>
      <c r="R18" t="s">
        <v>37</v>
      </c>
      <c r="S18" s="6" t="s">
        <v>32</v>
      </c>
    </row>
    <row r="19" spans="1:19" x14ac:dyDescent="0.15">
      <c r="A19" s="1"/>
      <c r="B19" s="1"/>
      <c r="C19" s="1" t="s">
        <v>21</v>
      </c>
      <c r="D19" s="1"/>
      <c r="E19" s="1"/>
      <c r="F19" s="1"/>
      <c r="G19" s="1"/>
      <c r="H19" s="1"/>
      <c r="I19" s="1"/>
      <c r="J19" s="1"/>
      <c r="K19" s="1"/>
      <c r="Q19">
        <v>2</v>
      </c>
      <c r="R19" t="s">
        <v>38</v>
      </c>
      <c r="S19" s="6" t="s">
        <v>22</v>
      </c>
    </row>
    <row r="20" spans="1:19" x14ac:dyDescent="0.15">
      <c r="A20" s="1"/>
      <c r="D20" s="1"/>
      <c r="E20" s="1"/>
      <c r="F20" s="1"/>
      <c r="G20" s="1"/>
      <c r="H20" s="1"/>
      <c r="I20" s="1"/>
      <c r="J20" s="1"/>
      <c r="K20" s="1"/>
      <c r="Q20">
        <v>3</v>
      </c>
      <c r="R20" t="s">
        <v>101</v>
      </c>
      <c r="S20" s="6" t="s">
        <v>102</v>
      </c>
    </row>
    <row r="21" spans="1:19" ht="27.75" customHeight="1" x14ac:dyDescent="0.15">
      <c r="A21" s="1"/>
      <c r="B21" s="165" t="s">
        <v>78</v>
      </c>
      <c r="C21" s="166"/>
      <c r="D21" s="166"/>
      <c r="E21" s="166"/>
      <c r="F21" s="166"/>
      <c r="G21" s="166"/>
      <c r="H21" s="166"/>
      <c r="I21" s="166"/>
      <c r="J21" s="166"/>
      <c r="K21" s="166"/>
      <c r="Q21">
        <v>4</v>
      </c>
      <c r="R21" t="s">
        <v>103</v>
      </c>
      <c r="S21" s="6" t="s">
        <v>104</v>
      </c>
    </row>
    <row r="22" spans="1:19" x14ac:dyDescent="0.15">
      <c r="A22" s="1"/>
      <c r="B22" s="1"/>
      <c r="C22" s="1"/>
      <c r="D22" s="1"/>
      <c r="E22" s="1"/>
      <c r="F22" s="1"/>
      <c r="G22" s="1"/>
      <c r="H22" s="1"/>
      <c r="I22" s="1"/>
      <c r="J22" s="1"/>
      <c r="K22" s="1"/>
      <c r="Q22">
        <v>5</v>
      </c>
      <c r="R22" t="s">
        <v>110</v>
      </c>
      <c r="S22" s="6" t="s">
        <v>112</v>
      </c>
    </row>
    <row r="23" spans="1:19" x14ac:dyDescent="0.15">
      <c r="A23" s="1"/>
      <c r="B23" s="1"/>
      <c r="C23" s="1"/>
      <c r="D23" s="1"/>
      <c r="E23" s="1"/>
      <c r="F23" s="1"/>
      <c r="G23" s="1"/>
      <c r="H23" s="1"/>
      <c r="I23" s="1"/>
      <c r="J23" s="1"/>
      <c r="K23" s="1"/>
      <c r="Q23">
        <v>6</v>
      </c>
      <c r="R23" t="s">
        <v>34</v>
      </c>
      <c r="S23" s="6" t="s">
        <v>23</v>
      </c>
    </row>
    <row r="24" spans="1:19" x14ac:dyDescent="0.15">
      <c r="A24" s="1"/>
      <c r="B24" s="1"/>
      <c r="C24" s="47" t="s">
        <v>80</v>
      </c>
      <c r="D24" s="47"/>
      <c r="E24" s="47"/>
      <c r="F24" s="47"/>
      <c r="G24" s="1"/>
      <c r="H24" s="1"/>
      <c r="I24" s="1"/>
      <c r="J24" s="1"/>
      <c r="K24" s="1"/>
      <c r="Q24">
        <v>7</v>
      </c>
      <c r="R24" t="s">
        <v>35</v>
      </c>
      <c r="S24" s="6" t="s">
        <v>24</v>
      </c>
    </row>
    <row r="25" spans="1:19" x14ac:dyDescent="0.15">
      <c r="A25" s="1"/>
      <c r="B25" s="1"/>
      <c r="C25" s="1"/>
      <c r="D25" s="1"/>
      <c r="E25" s="1"/>
      <c r="F25" s="1"/>
      <c r="G25" s="1"/>
      <c r="H25" s="1"/>
      <c r="I25" s="1"/>
      <c r="J25" s="1"/>
      <c r="K25" s="1"/>
      <c r="Q25">
        <v>8</v>
      </c>
      <c r="R25" t="s">
        <v>36</v>
      </c>
      <c r="S25" s="6" t="s">
        <v>31</v>
      </c>
    </row>
    <row r="26" spans="1:19" x14ac:dyDescent="0.15">
      <c r="A26" s="1"/>
      <c r="B26" s="1"/>
      <c r="C26" s="1"/>
      <c r="D26" s="1"/>
      <c r="E26" s="1"/>
      <c r="F26" s="1"/>
      <c r="G26" s="1"/>
      <c r="H26" s="1"/>
      <c r="I26" s="1"/>
      <c r="J26" s="1"/>
      <c r="K26" s="1"/>
      <c r="Q26">
        <v>9</v>
      </c>
      <c r="R26" t="s">
        <v>105</v>
      </c>
      <c r="S26" s="6" t="s">
        <v>106</v>
      </c>
    </row>
    <row r="27" spans="1:19" x14ac:dyDescent="0.15">
      <c r="A27" s="1"/>
      <c r="B27" s="1"/>
      <c r="C27" s="1" t="s">
        <v>111</v>
      </c>
      <c r="D27" s="1"/>
      <c r="E27" s="1"/>
      <c r="F27" s="1"/>
      <c r="G27" s="1"/>
      <c r="H27" s="1"/>
      <c r="I27" s="1"/>
      <c r="J27" s="1"/>
      <c r="K27" s="1"/>
      <c r="Q27">
        <v>10</v>
      </c>
      <c r="R27" t="s">
        <v>107</v>
      </c>
      <c r="S27" s="6" t="s">
        <v>108</v>
      </c>
    </row>
    <row r="28" spans="1:19" x14ac:dyDescent="0.15">
      <c r="A28" s="1"/>
      <c r="B28" s="1"/>
      <c r="C28" s="48"/>
      <c r="D28" s="49" t="s">
        <v>120</v>
      </c>
      <c r="E28" s="1"/>
      <c r="F28" s="1"/>
      <c r="G28" s="1"/>
      <c r="H28" s="1"/>
      <c r="I28" s="1"/>
      <c r="J28" s="1"/>
      <c r="K28" s="1"/>
      <c r="Q28">
        <v>11</v>
      </c>
      <c r="R28" t="s">
        <v>41</v>
      </c>
      <c r="S28" s="6" t="s">
        <v>42</v>
      </c>
    </row>
    <row r="29" spans="1:19" x14ac:dyDescent="0.15">
      <c r="A29" s="1"/>
      <c r="B29" s="1"/>
      <c r="C29" s="1"/>
      <c r="D29" s="1"/>
      <c r="E29" s="1"/>
      <c r="F29" s="1"/>
      <c r="G29" s="1"/>
      <c r="H29" s="1"/>
      <c r="I29" s="1"/>
      <c r="J29" s="1"/>
      <c r="K29" s="1"/>
    </row>
    <row r="30" spans="1:19" x14ac:dyDescent="0.15">
      <c r="A30" s="1"/>
      <c r="B30" s="1"/>
      <c r="C30" s="1" t="s">
        <v>1</v>
      </c>
      <c r="D30" s="1" t="s">
        <v>79</v>
      </c>
      <c r="E30" s="1"/>
      <c r="F30" s="47"/>
      <c r="G30" s="47"/>
      <c r="H30" s="47"/>
      <c r="I30" s="47"/>
      <c r="J30" s="47"/>
      <c r="K30" s="1"/>
    </row>
    <row r="31" spans="1:19" x14ac:dyDescent="0.15">
      <c r="A31" s="1"/>
      <c r="B31" s="1"/>
      <c r="D31" s="1" t="s">
        <v>59</v>
      </c>
      <c r="F31" s="47"/>
      <c r="G31" s="47"/>
      <c r="H31" s="47"/>
      <c r="I31" s="47"/>
      <c r="J31" s="47"/>
      <c r="K31" s="1"/>
    </row>
    <row r="32" spans="1:19" x14ac:dyDescent="0.15">
      <c r="A32" s="1"/>
      <c r="B32" s="1"/>
      <c r="D32" s="1" t="s">
        <v>60</v>
      </c>
      <c r="E32" s="1"/>
      <c r="F32" s="47"/>
      <c r="G32" s="47"/>
      <c r="H32" s="47"/>
      <c r="I32" s="47"/>
      <c r="J32" s="47"/>
      <c r="K32" s="1"/>
    </row>
    <row r="33" spans="1:11" x14ac:dyDescent="0.15">
      <c r="A33" s="1"/>
      <c r="B33" s="1"/>
      <c r="C33" s="1"/>
      <c r="D33" s="1"/>
      <c r="E33" s="1"/>
      <c r="K33" s="1"/>
    </row>
    <row r="34" spans="1:11" x14ac:dyDescent="0.15">
      <c r="A34" s="1"/>
      <c r="B34" s="1"/>
      <c r="D34" s="1" t="s">
        <v>81</v>
      </c>
      <c r="E34" s="1"/>
      <c r="F34" s="47"/>
      <c r="G34" s="47"/>
      <c r="H34" s="47"/>
      <c r="I34" s="1"/>
      <c r="J34" s="1"/>
      <c r="K34" s="1"/>
    </row>
    <row r="35" spans="1:11" x14ac:dyDescent="0.15">
      <c r="A35" s="1"/>
      <c r="B35" s="1"/>
      <c r="C35" s="1"/>
      <c r="D35" s="1"/>
      <c r="E35" s="1"/>
      <c r="K35" s="1"/>
    </row>
    <row r="36" spans="1:11" x14ac:dyDescent="0.15">
      <c r="A36" s="1"/>
      <c r="B36" s="1"/>
      <c r="D36" s="60" t="s">
        <v>87</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82</v>
      </c>
      <c r="G38" s="61"/>
      <c r="H38" s="61"/>
      <c r="I38" s="61"/>
      <c r="J38" s="62"/>
    </row>
    <row r="39" spans="1:11" x14ac:dyDescent="0.15">
      <c r="A39" s="1"/>
      <c r="B39" s="1"/>
      <c r="D39" s="56" t="s">
        <v>83</v>
      </c>
      <c r="G39" s="63"/>
      <c r="H39" s="63"/>
      <c r="I39" s="63"/>
      <c r="J39" s="62"/>
    </row>
    <row r="40" spans="1:11" x14ac:dyDescent="0.15">
      <c r="A40" s="1"/>
      <c r="B40" s="1"/>
      <c r="D40" s="56" t="s">
        <v>84</v>
      </c>
      <c r="G40" s="63"/>
      <c r="H40" s="63"/>
      <c r="I40" s="63"/>
      <c r="J40" s="62"/>
    </row>
    <row r="41" spans="1:11" x14ac:dyDescent="0.15">
      <c r="A41" s="1"/>
      <c r="B41" s="1"/>
      <c r="D41" s="53" t="s">
        <v>85</v>
      </c>
      <c r="E41" s="54"/>
      <c r="F41" s="54"/>
      <c r="G41" s="63"/>
      <c r="H41" s="63"/>
      <c r="I41" s="63"/>
      <c r="J41" s="62"/>
    </row>
    <row r="42" spans="1:11" x14ac:dyDescent="0.15">
      <c r="A42" s="1"/>
      <c r="B42" s="1"/>
      <c r="D42" s="53" t="s">
        <v>86</v>
      </c>
      <c r="E42" s="54"/>
      <c r="F42" s="54"/>
      <c r="G42" s="63"/>
      <c r="H42" s="63"/>
      <c r="I42" s="63"/>
      <c r="J42" s="62"/>
    </row>
    <row r="43" spans="1:11" x14ac:dyDescent="0.15">
      <c r="D43" s="57"/>
      <c r="E43" s="58"/>
      <c r="F43" s="58"/>
      <c r="G43" s="58"/>
      <c r="H43" s="58"/>
      <c r="I43" s="58"/>
      <c r="J43" s="59"/>
    </row>
  </sheetData>
  <mergeCells count="5">
    <mergeCell ref="B21:K21"/>
    <mergeCell ref="B6:K6"/>
    <mergeCell ref="B15:B16"/>
    <mergeCell ref="C10:D10"/>
    <mergeCell ref="C12:D12"/>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（案６）"</formula1>
    </dataValidation>
  </dataValidations>
  <printOptions horizontalCentered="1"/>
  <pageMargins left="0.59055118110236227" right="0.39370078740157483" top="0.70866141732283472" bottom="0.98425196850393704" header="0.51181102362204722" footer="0.51181102362204722"/>
  <pageSetup paperSize="9" scale="12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2"/>
  <sheetViews>
    <sheetView showZeros="0" view="pageBreakPreview" zoomScaleNormal="100" zoomScaleSheetLayoutView="100" workbookViewId="0">
      <selection activeCell="J1" sqref="J1"/>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入札書!E10&amp;"   "&amp;入札書!E12</f>
        <v xml:space="preserve">   官用自動車点検等業務（北信地域）</v>
      </c>
    </row>
    <row r="2" spans="1:8" ht="13.5" x14ac:dyDescent="0.15">
      <c r="E2" s="37" t="s">
        <v>68</v>
      </c>
      <c r="F2" s="118">
        <f>入札書!$F$30</f>
        <v>0</v>
      </c>
      <c r="G2" s="119"/>
      <c r="H2" s="119"/>
    </row>
    <row r="3" spans="1:8" ht="13.5" x14ac:dyDescent="0.15">
      <c r="E3" s="38" t="s">
        <v>59</v>
      </c>
      <c r="F3" s="118">
        <f>入札書!$F$31</f>
        <v>0</v>
      </c>
      <c r="G3" s="119"/>
      <c r="H3" s="119"/>
    </row>
    <row r="4" spans="1:8" x14ac:dyDescent="0.15">
      <c r="A4" s="35" t="s">
        <v>55</v>
      </c>
      <c r="E4" s="37" t="s">
        <v>60</v>
      </c>
      <c r="F4" s="120">
        <f>入札書!$F$32</f>
        <v>0</v>
      </c>
      <c r="G4" s="121"/>
      <c r="H4" s="121"/>
    </row>
    <row r="5" spans="1:8" ht="40.5" customHeight="1" x14ac:dyDescent="0.15">
      <c r="A5" s="130" t="s">
        <v>13</v>
      </c>
      <c r="B5" s="130"/>
      <c r="C5" s="130"/>
      <c r="D5" s="130"/>
      <c r="E5" s="27" t="s">
        <v>67</v>
      </c>
      <c r="F5" s="10" t="s">
        <v>14</v>
      </c>
      <c r="G5" s="27" t="s">
        <v>58</v>
      </c>
      <c r="H5" s="28" t="s">
        <v>57</v>
      </c>
    </row>
    <row r="6" spans="1:8" ht="24" customHeight="1" x14ac:dyDescent="0.15">
      <c r="A6" s="143" t="s">
        <v>74</v>
      </c>
      <c r="B6" s="131" t="s">
        <v>113</v>
      </c>
      <c r="C6" s="42" t="s">
        <v>43</v>
      </c>
      <c r="D6" s="15" t="s">
        <v>44</v>
      </c>
      <c r="E6" s="88"/>
      <c r="F6" s="89" t="s">
        <v>15</v>
      </c>
      <c r="G6" s="75"/>
      <c r="H6" s="68"/>
    </row>
    <row r="7" spans="1:8" ht="24" customHeight="1" x14ac:dyDescent="0.15">
      <c r="A7" s="144"/>
      <c r="B7" s="132"/>
      <c r="C7" s="134" t="s">
        <v>45</v>
      </c>
      <c r="D7" s="15" t="s">
        <v>46</v>
      </c>
      <c r="E7" s="88"/>
      <c r="F7" s="89" t="s">
        <v>15</v>
      </c>
      <c r="G7" s="75">
        <v>10000</v>
      </c>
      <c r="H7" s="68">
        <f t="shared" ref="H7:H10" si="0">IF(E7=0,0,E7*G7)</f>
        <v>0</v>
      </c>
    </row>
    <row r="8" spans="1:8" ht="24" customHeight="1" x14ac:dyDescent="0.15">
      <c r="A8" s="144"/>
      <c r="B8" s="132"/>
      <c r="C8" s="135"/>
      <c r="D8" s="15" t="s">
        <v>47</v>
      </c>
      <c r="E8" s="88">
        <v>3</v>
      </c>
      <c r="F8" s="89" t="s">
        <v>15</v>
      </c>
      <c r="G8" s="75">
        <v>16400</v>
      </c>
      <c r="H8" s="68">
        <f t="shared" si="0"/>
        <v>49200</v>
      </c>
    </row>
    <row r="9" spans="1:8" ht="24" customHeight="1" x14ac:dyDescent="0.15">
      <c r="A9" s="144"/>
      <c r="B9" s="132"/>
      <c r="C9" s="135"/>
      <c r="D9" s="15" t="s">
        <v>48</v>
      </c>
      <c r="E9" s="88"/>
      <c r="F9" s="89" t="s">
        <v>15</v>
      </c>
      <c r="G9" s="75">
        <v>22800</v>
      </c>
      <c r="H9" s="68">
        <f t="shared" si="0"/>
        <v>0</v>
      </c>
    </row>
    <row r="10" spans="1:8" ht="24" customHeight="1" x14ac:dyDescent="0.15">
      <c r="A10" s="144"/>
      <c r="B10" s="133"/>
      <c r="C10" s="136"/>
      <c r="D10" s="15" t="s">
        <v>49</v>
      </c>
      <c r="E10" s="88"/>
      <c r="F10" s="89" t="s">
        <v>15</v>
      </c>
      <c r="G10" s="75">
        <v>25200</v>
      </c>
      <c r="H10" s="68">
        <f t="shared" si="0"/>
        <v>0</v>
      </c>
    </row>
    <row r="11" spans="1:8" ht="24" customHeight="1" x14ac:dyDescent="0.15">
      <c r="A11" s="144"/>
      <c r="B11" s="131" t="s">
        <v>70</v>
      </c>
      <c r="C11" s="42" t="s">
        <v>43</v>
      </c>
      <c r="D11" s="15" t="s">
        <v>44</v>
      </c>
      <c r="E11" s="88"/>
      <c r="F11" s="89" t="s">
        <v>15</v>
      </c>
      <c r="G11" s="75">
        <v>0</v>
      </c>
      <c r="H11" s="68">
        <f>IF(E11=0,0,E11*G11)</f>
        <v>0</v>
      </c>
    </row>
    <row r="12" spans="1:8" ht="24" customHeight="1" x14ac:dyDescent="0.15">
      <c r="A12" s="144"/>
      <c r="B12" s="132"/>
      <c r="C12" s="134" t="s">
        <v>45</v>
      </c>
      <c r="D12" s="15" t="s">
        <v>46</v>
      </c>
      <c r="E12" s="88"/>
      <c r="F12" s="89" t="s">
        <v>15</v>
      </c>
      <c r="G12" s="75">
        <v>15000</v>
      </c>
      <c r="H12" s="68">
        <f t="shared" ref="H12:H38" si="1">IF(E12=0,0,E12*G12)</f>
        <v>0</v>
      </c>
    </row>
    <row r="13" spans="1:8" ht="24" customHeight="1" x14ac:dyDescent="0.15">
      <c r="A13" s="144"/>
      <c r="B13" s="132"/>
      <c r="C13" s="135"/>
      <c r="D13" s="15" t="s">
        <v>47</v>
      </c>
      <c r="E13" s="88">
        <v>1</v>
      </c>
      <c r="F13" s="89" t="s">
        <v>15</v>
      </c>
      <c r="G13" s="75">
        <v>24600</v>
      </c>
      <c r="H13" s="68">
        <f t="shared" si="1"/>
        <v>24600</v>
      </c>
    </row>
    <row r="14" spans="1:8" ht="24" customHeight="1" x14ac:dyDescent="0.15">
      <c r="A14" s="144"/>
      <c r="B14" s="132"/>
      <c r="C14" s="135"/>
      <c r="D14" s="15" t="s">
        <v>48</v>
      </c>
      <c r="E14" s="88">
        <v>1</v>
      </c>
      <c r="F14" s="89" t="s">
        <v>15</v>
      </c>
      <c r="G14" s="75">
        <v>34200</v>
      </c>
      <c r="H14" s="68">
        <f t="shared" si="1"/>
        <v>34200</v>
      </c>
    </row>
    <row r="15" spans="1:8" ht="24" customHeight="1" x14ac:dyDescent="0.15">
      <c r="A15" s="144"/>
      <c r="B15" s="133"/>
      <c r="C15" s="136"/>
      <c r="D15" s="15" t="s">
        <v>49</v>
      </c>
      <c r="E15" s="88"/>
      <c r="F15" s="89" t="s">
        <v>15</v>
      </c>
      <c r="G15" s="75">
        <v>37800</v>
      </c>
      <c r="H15" s="68">
        <f t="shared" si="1"/>
        <v>0</v>
      </c>
    </row>
    <row r="16" spans="1:8" ht="24" customHeight="1" x14ac:dyDescent="0.15">
      <c r="A16" s="144"/>
      <c r="B16" s="131" t="s">
        <v>71</v>
      </c>
      <c r="C16" s="45" t="s">
        <v>43</v>
      </c>
      <c r="D16" s="18" t="s">
        <v>44</v>
      </c>
      <c r="E16" s="88"/>
      <c r="F16" s="90" t="s">
        <v>15</v>
      </c>
      <c r="G16" s="76">
        <v>0</v>
      </c>
      <c r="H16" s="68">
        <f t="shared" si="1"/>
        <v>0</v>
      </c>
    </row>
    <row r="17" spans="1:8" ht="24" customHeight="1" x14ac:dyDescent="0.15">
      <c r="A17" s="144"/>
      <c r="B17" s="132"/>
      <c r="C17" s="146" t="s">
        <v>45</v>
      </c>
      <c r="D17" s="18" t="s">
        <v>46</v>
      </c>
      <c r="E17" s="88"/>
      <c r="F17" s="90" t="s">
        <v>15</v>
      </c>
      <c r="G17" s="76">
        <v>20000</v>
      </c>
      <c r="H17" s="68">
        <f t="shared" si="1"/>
        <v>0</v>
      </c>
    </row>
    <row r="18" spans="1:8" ht="24" customHeight="1" x14ac:dyDescent="0.15">
      <c r="A18" s="144"/>
      <c r="B18" s="132"/>
      <c r="C18" s="147"/>
      <c r="D18" s="18" t="s">
        <v>47</v>
      </c>
      <c r="E18" s="88"/>
      <c r="F18" s="90" t="s">
        <v>15</v>
      </c>
      <c r="G18" s="76">
        <v>32800</v>
      </c>
      <c r="H18" s="68">
        <f t="shared" si="1"/>
        <v>0</v>
      </c>
    </row>
    <row r="19" spans="1:8" ht="24" customHeight="1" x14ac:dyDescent="0.15">
      <c r="A19" s="144"/>
      <c r="B19" s="132"/>
      <c r="C19" s="147"/>
      <c r="D19" s="18" t="s">
        <v>48</v>
      </c>
      <c r="E19" s="88"/>
      <c r="F19" s="90" t="s">
        <v>15</v>
      </c>
      <c r="G19" s="76">
        <v>45600</v>
      </c>
      <c r="H19" s="68">
        <f t="shared" si="1"/>
        <v>0</v>
      </c>
    </row>
    <row r="20" spans="1:8" ht="24" customHeight="1" x14ac:dyDescent="0.15">
      <c r="A20" s="144"/>
      <c r="B20" s="133"/>
      <c r="C20" s="148"/>
      <c r="D20" s="18" t="s">
        <v>49</v>
      </c>
      <c r="E20" s="88"/>
      <c r="F20" s="90" t="s">
        <v>15</v>
      </c>
      <c r="G20" s="76">
        <v>50400</v>
      </c>
      <c r="H20" s="68">
        <f t="shared" si="1"/>
        <v>0</v>
      </c>
    </row>
    <row r="21" spans="1:8" ht="24" customHeight="1" x14ac:dyDescent="0.15">
      <c r="A21" s="144"/>
      <c r="B21" s="131" t="s">
        <v>72</v>
      </c>
      <c r="C21" s="46" t="s">
        <v>43</v>
      </c>
      <c r="D21" s="20" t="s">
        <v>44</v>
      </c>
      <c r="E21" s="88"/>
      <c r="F21" s="91" t="s">
        <v>15</v>
      </c>
      <c r="G21" s="77">
        <v>0</v>
      </c>
      <c r="H21" s="68">
        <f t="shared" si="1"/>
        <v>0</v>
      </c>
    </row>
    <row r="22" spans="1:8" ht="24" customHeight="1" x14ac:dyDescent="0.15">
      <c r="A22" s="144"/>
      <c r="B22" s="132"/>
      <c r="C22" s="154" t="s">
        <v>45</v>
      </c>
      <c r="D22" s="20" t="s">
        <v>46</v>
      </c>
      <c r="E22" s="88"/>
      <c r="F22" s="91" t="s">
        <v>15</v>
      </c>
      <c r="G22" s="77">
        <v>25000</v>
      </c>
      <c r="H22" s="68">
        <f t="shared" si="1"/>
        <v>0</v>
      </c>
    </row>
    <row r="23" spans="1:8" ht="24" customHeight="1" x14ac:dyDescent="0.15">
      <c r="A23" s="144"/>
      <c r="B23" s="132"/>
      <c r="C23" s="155"/>
      <c r="D23" s="20" t="s">
        <v>47</v>
      </c>
      <c r="E23" s="88"/>
      <c r="F23" s="91" t="s">
        <v>15</v>
      </c>
      <c r="G23" s="77">
        <v>41000</v>
      </c>
      <c r="H23" s="68">
        <f t="shared" si="1"/>
        <v>0</v>
      </c>
    </row>
    <row r="24" spans="1:8" ht="24" customHeight="1" x14ac:dyDescent="0.15">
      <c r="A24" s="144"/>
      <c r="B24" s="132"/>
      <c r="C24" s="155"/>
      <c r="D24" s="20" t="s">
        <v>48</v>
      </c>
      <c r="E24" s="88"/>
      <c r="F24" s="91" t="s">
        <v>15</v>
      </c>
      <c r="G24" s="77">
        <v>57000</v>
      </c>
      <c r="H24" s="68">
        <f t="shared" si="1"/>
        <v>0</v>
      </c>
    </row>
    <row r="25" spans="1:8" ht="24" customHeight="1" x14ac:dyDescent="0.15">
      <c r="A25" s="144"/>
      <c r="B25" s="133"/>
      <c r="C25" s="156"/>
      <c r="D25" s="20" t="s">
        <v>49</v>
      </c>
      <c r="E25" s="88"/>
      <c r="F25" s="91" t="s">
        <v>15</v>
      </c>
      <c r="G25" s="77">
        <v>63000</v>
      </c>
      <c r="H25" s="68">
        <f t="shared" si="1"/>
        <v>0</v>
      </c>
    </row>
    <row r="26" spans="1:8" ht="24" customHeight="1" x14ac:dyDescent="0.15">
      <c r="A26" s="144"/>
      <c r="B26" s="131" t="s">
        <v>69</v>
      </c>
      <c r="C26" s="43" t="s">
        <v>50</v>
      </c>
      <c r="D26" s="20" t="s">
        <v>44</v>
      </c>
      <c r="E26" s="88"/>
      <c r="F26" s="92" t="s">
        <v>15</v>
      </c>
      <c r="G26" s="78">
        <v>0</v>
      </c>
      <c r="H26" s="68">
        <f t="shared" si="1"/>
        <v>0</v>
      </c>
    </row>
    <row r="27" spans="1:8" ht="24" customHeight="1" x14ac:dyDescent="0.15">
      <c r="A27" s="144"/>
      <c r="B27" s="132"/>
      <c r="C27" s="137" t="s">
        <v>45</v>
      </c>
      <c r="D27" s="23" t="s">
        <v>46</v>
      </c>
      <c r="E27" s="88"/>
      <c r="F27" s="93" t="s">
        <v>15</v>
      </c>
      <c r="G27" s="79">
        <v>7500</v>
      </c>
      <c r="H27" s="68">
        <f t="shared" si="1"/>
        <v>0</v>
      </c>
    </row>
    <row r="28" spans="1:8" ht="24" customHeight="1" x14ac:dyDescent="0.15">
      <c r="A28" s="144"/>
      <c r="B28" s="132"/>
      <c r="C28" s="138"/>
      <c r="D28" s="23" t="s">
        <v>47</v>
      </c>
      <c r="E28" s="88">
        <v>1</v>
      </c>
      <c r="F28" s="93" t="s">
        <v>15</v>
      </c>
      <c r="G28" s="79">
        <v>12300</v>
      </c>
      <c r="H28" s="68">
        <f t="shared" si="1"/>
        <v>12300</v>
      </c>
    </row>
    <row r="29" spans="1:8" ht="24" customHeight="1" x14ac:dyDescent="0.15">
      <c r="A29" s="144"/>
      <c r="B29" s="132"/>
      <c r="C29" s="138"/>
      <c r="D29" s="23" t="s">
        <v>48</v>
      </c>
      <c r="E29" s="88">
        <v>1</v>
      </c>
      <c r="F29" s="93" t="s">
        <v>15</v>
      </c>
      <c r="G29" s="79">
        <v>17100</v>
      </c>
      <c r="H29" s="68">
        <f t="shared" si="1"/>
        <v>17100</v>
      </c>
    </row>
    <row r="30" spans="1:8" ht="24" customHeight="1" x14ac:dyDescent="0.15">
      <c r="A30" s="144"/>
      <c r="B30" s="133"/>
      <c r="C30" s="139"/>
      <c r="D30" s="23" t="s">
        <v>49</v>
      </c>
      <c r="E30" s="88"/>
      <c r="F30" s="93" t="s">
        <v>15</v>
      </c>
      <c r="G30" s="79">
        <v>18900</v>
      </c>
      <c r="H30" s="68">
        <f t="shared" si="1"/>
        <v>0</v>
      </c>
    </row>
    <row r="31" spans="1:8" ht="24" customHeight="1" x14ac:dyDescent="0.15">
      <c r="A31" s="144"/>
      <c r="B31" s="131" t="s">
        <v>17</v>
      </c>
      <c r="C31" s="44" t="s">
        <v>43</v>
      </c>
      <c r="D31" s="25" t="s">
        <v>44</v>
      </c>
      <c r="E31" s="88"/>
      <c r="F31" s="94" t="s">
        <v>15</v>
      </c>
      <c r="G31" s="80">
        <v>0</v>
      </c>
      <c r="H31" s="68">
        <f t="shared" si="1"/>
        <v>0</v>
      </c>
    </row>
    <row r="32" spans="1:8" ht="24" customHeight="1" x14ac:dyDescent="0.15">
      <c r="A32" s="144"/>
      <c r="B32" s="132"/>
      <c r="C32" s="140" t="s">
        <v>45</v>
      </c>
      <c r="D32" s="25" t="s">
        <v>46</v>
      </c>
      <c r="E32" s="88"/>
      <c r="F32" s="94" t="s">
        <v>15</v>
      </c>
      <c r="G32" s="80">
        <v>5000</v>
      </c>
      <c r="H32" s="68">
        <f t="shared" si="1"/>
        <v>0</v>
      </c>
    </row>
    <row r="33" spans="1:8" ht="24" customHeight="1" x14ac:dyDescent="0.15">
      <c r="A33" s="144"/>
      <c r="B33" s="132"/>
      <c r="C33" s="141"/>
      <c r="D33" s="25" t="s">
        <v>47</v>
      </c>
      <c r="E33" s="88">
        <v>4</v>
      </c>
      <c r="F33" s="94" t="s">
        <v>15</v>
      </c>
      <c r="G33" s="80">
        <v>6600</v>
      </c>
      <c r="H33" s="68">
        <f t="shared" si="1"/>
        <v>26400</v>
      </c>
    </row>
    <row r="34" spans="1:8" ht="24" customHeight="1" x14ac:dyDescent="0.15">
      <c r="A34" s="144"/>
      <c r="B34" s="132"/>
      <c r="C34" s="141"/>
      <c r="D34" s="25" t="s">
        <v>48</v>
      </c>
      <c r="E34" s="88"/>
      <c r="F34" s="94" t="s">
        <v>15</v>
      </c>
      <c r="G34" s="80">
        <v>8200</v>
      </c>
      <c r="H34" s="68">
        <f t="shared" si="1"/>
        <v>0</v>
      </c>
    </row>
    <row r="35" spans="1:8" ht="24" customHeight="1" x14ac:dyDescent="0.15">
      <c r="A35" s="145"/>
      <c r="B35" s="133"/>
      <c r="C35" s="142"/>
      <c r="D35" s="25" t="s">
        <v>49</v>
      </c>
      <c r="E35" s="88"/>
      <c r="F35" s="94" t="s">
        <v>15</v>
      </c>
      <c r="G35" s="80">
        <v>8800</v>
      </c>
      <c r="H35" s="68">
        <f t="shared" si="1"/>
        <v>0</v>
      </c>
    </row>
    <row r="36" spans="1:8" ht="24" customHeight="1" x14ac:dyDescent="0.15">
      <c r="A36" s="163" t="s">
        <v>75</v>
      </c>
      <c r="B36" s="149" t="s">
        <v>18</v>
      </c>
      <c r="C36" s="150"/>
      <c r="D36" s="151"/>
      <c r="E36" s="74">
        <f>SUM(E1:E25)</f>
        <v>5</v>
      </c>
      <c r="F36" s="83" t="s">
        <v>15</v>
      </c>
      <c r="G36" s="65">
        <v>17650</v>
      </c>
      <c r="H36" s="68">
        <f t="shared" si="1"/>
        <v>88250</v>
      </c>
    </row>
    <row r="37" spans="1:8" ht="24" customHeight="1" x14ac:dyDescent="0.15">
      <c r="A37" s="164"/>
      <c r="B37" s="149" t="s">
        <v>19</v>
      </c>
      <c r="C37" s="150"/>
      <c r="D37" s="151"/>
      <c r="E37" s="74">
        <f>SUM(E26:E30)</f>
        <v>2</v>
      </c>
      <c r="F37" s="83" t="s">
        <v>15</v>
      </c>
      <c r="G37" s="65">
        <v>12850</v>
      </c>
      <c r="H37" s="68">
        <f t="shared" si="1"/>
        <v>25700</v>
      </c>
    </row>
    <row r="38" spans="1:8" ht="24" customHeight="1" x14ac:dyDescent="0.15">
      <c r="A38" s="158"/>
      <c r="B38" s="149" t="s">
        <v>20</v>
      </c>
      <c r="C38" s="150"/>
      <c r="D38" s="151"/>
      <c r="E38" s="74">
        <f>SUM(E31:E35)</f>
        <v>4</v>
      </c>
      <c r="F38" s="83" t="s">
        <v>15</v>
      </c>
      <c r="G38" s="65">
        <v>17540</v>
      </c>
      <c r="H38" s="68">
        <f t="shared" si="1"/>
        <v>70160</v>
      </c>
    </row>
    <row r="39" spans="1:8" ht="24" customHeight="1" x14ac:dyDescent="0.15">
      <c r="A39" s="101" t="s">
        <v>25</v>
      </c>
      <c r="B39" s="102"/>
      <c r="C39" s="102"/>
      <c r="D39" s="102"/>
      <c r="E39" s="102"/>
      <c r="F39" s="102"/>
      <c r="G39" s="122"/>
      <c r="H39" s="68">
        <f>SUM(H6:H38)</f>
        <v>347910</v>
      </c>
    </row>
    <row r="40" spans="1:8" ht="20.100000000000001" customHeight="1" x14ac:dyDescent="0.15">
      <c r="A40" s="31"/>
      <c r="B40" s="31"/>
      <c r="C40" s="31"/>
      <c r="D40" s="31"/>
      <c r="E40" s="31"/>
      <c r="F40" s="31"/>
      <c r="G40" s="31"/>
      <c r="H40" s="73" t="s">
        <v>109</v>
      </c>
    </row>
    <row r="41" spans="1:8" ht="4.5" customHeight="1" x14ac:dyDescent="0.15">
      <c r="A41" s="39"/>
      <c r="B41" s="39"/>
      <c r="C41" s="39"/>
      <c r="D41" s="39"/>
      <c r="E41" s="39"/>
      <c r="F41" s="39"/>
      <c r="G41" s="39"/>
      <c r="H41" s="40"/>
    </row>
    <row r="42" spans="1:8" ht="24" customHeight="1" x14ac:dyDescent="0.15">
      <c r="A42" s="123" t="s">
        <v>114</v>
      </c>
      <c r="B42" s="126" t="s">
        <v>116</v>
      </c>
      <c r="C42" s="127"/>
      <c r="D42" s="30" t="s">
        <v>26</v>
      </c>
      <c r="E42" s="82">
        <v>2</v>
      </c>
      <c r="F42" s="83" t="s">
        <v>16</v>
      </c>
      <c r="G42" s="84"/>
      <c r="H42" s="68">
        <f t="shared" ref="H42:H73" si="2">E42*G42</f>
        <v>0</v>
      </c>
    </row>
    <row r="43" spans="1:8" ht="24" customHeight="1" x14ac:dyDescent="0.15">
      <c r="A43" s="124"/>
      <c r="B43" s="128"/>
      <c r="C43" s="129"/>
      <c r="D43" s="30" t="s">
        <v>12</v>
      </c>
      <c r="E43" s="82"/>
      <c r="F43" s="83" t="s">
        <v>16</v>
      </c>
      <c r="G43" s="84"/>
      <c r="H43" s="68">
        <f t="shared" si="2"/>
        <v>0</v>
      </c>
    </row>
    <row r="44" spans="1:8" ht="24" customHeight="1" x14ac:dyDescent="0.15">
      <c r="A44" s="125"/>
      <c r="B44" s="128"/>
      <c r="C44" s="129"/>
      <c r="D44" s="30" t="s">
        <v>11</v>
      </c>
      <c r="E44" s="85"/>
      <c r="F44" s="83" t="s">
        <v>16</v>
      </c>
      <c r="G44" s="84"/>
      <c r="H44" s="68">
        <f t="shared" si="2"/>
        <v>0</v>
      </c>
    </row>
    <row r="45" spans="1:8" ht="24" customHeight="1" x14ac:dyDescent="0.15">
      <c r="A45" s="123" t="s">
        <v>115</v>
      </c>
      <c r="B45" s="126" t="s">
        <v>117</v>
      </c>
      <c r="C45" s="127"/>
      <c r="D45" s="30" t="s">
        <v>26</v>
      </c>
      <c r="E45" s="82">
        <v>3</v>
      </c>
      <c r="F45" s="13" t="s">
        <v>16</v>
      </c>
      <c r="G45" s="84"/>
      <c r="H45" s="68">
        <f t="shared" si="2"/>
        <v>0</v>
      </c>
    </row>
    <row r="46" spans="1:8" ht="24" customHeight="1" x14ac:dyDescent="0.15">
      <c r="A46" s="124"/>
      <c r="B46" s="128"/>
      <c r="C46" s="129"/>
      <c r="D46" s="30" t="s">
        <v>12</v>
      </c>
      <c r="E46" s="82">
        <v>2</v>
      </c>
      <c r="F46" s="13" t="s">
        <v>16</v>
      </c>
      <c r="G46" s="84"/>
      <c r="H46" s="68">
        <f t="shared" si="2"/>
        <v>0</v>
      </c>
    </row>
    <row r="47" spans="1:8" ht="24" customHeight="1" x14ac:dyDescent="0.15">
      <c r="A47" s="125"/>
      <c r="B47" s="128"/>
      <c r="C47" s="129"/>
      <c r="D47" s="30" t="s">
        <v>11</v>
      </c>
      <c r="E47" s="85">
        <v>4</v>
      </c>
      <c r="F47" s="13" t="s">
        <v>16</v>
      </c>
      <c r="G47" s="84"/>
      <c r="H47" s="68">
        <f t="shared" si="2"/>
        <v>0</v>
      </c>
    </row>
    <row r="48" spans="1:8" ht="24" customHeight="1" x14ac:dyDescent="0.15">
      <c r="A48" s="123" t="s">
        <v>51</v>
      </c>
      <c r="B48" s="95" t="s">
        <v>118</v>
      </c>
      <c r="C48" s="96"/>
      <c r="D48" s="30" t="s">
        <v>26</v>
      </c>
      <c r="E48" s="82">
        <v>6</v>
      </c>
      <c r="F48" s="83" t="s">
        <v>16</v>
      </c>
      <c r="G48" s="84"/>
      <c r="H48" s="68">
        <f t="shared" si="2"/>
        <v>0</v>
      </c>
    </row>
    <row r="49" spans="1:8" ht="24" customHeight="1" x14ac:dyDescent="0.15">
      <c r="A49" s="124"/>
      <c r="B49" s="97"/>
      <c r="C49" s="98"/>
      <c r="D49" s="30" t="s">
        <v>12</v>
      </c>
      <c r="E49" s="82"/>
      <c r="F49" s="83" t="s">
        <v>16</v>
      </c>
      <c r="G49" s="84"/>
      <c r="H49" s="68">
        <f t="shared" si="2"/>
        <v>0</v>
      </c>
    </row>
    <row r="50" spans="1:8" ht="24" customHeight="1" x14ac:dyDescent="0.15">
      <c r="A50" s="124"/>
      <c r="B50" s="99"/>
      <c r="C50" s="100"/>
      <c r="D50" s="30" t="s">
        <v>11</v>
      </c>
      <c r="E50" s="82">
        <v>3</v>
      </c>
      <c r="F50" s="83" t="s">
        <v>16</v>
      </c>
      <c r="G50" s="84"/>
      <c r="H50" s="68">
        <f t="shared" si="2"/>
        <v>0</v>
      </c>
    </row>
    <row r="51" spans="1:8" ht="24" customHeight="1" x14ac:dyDescent="0.15">
      <c r="A51" s="125"/>
      <c r="B51" s="32" t="s">
        <v>52</v>
      </c>
      <c r="C51" s="14"/>
      <c r="D51" s="30" t="s">
        <v>12</v>
      </c>
      <c r="E51" s="82">
        <v>2</v>
      </c>
      <c r="F51" s="83" t="s">
        <v>16</v>
      </c>
      <c r="G51" s="84"/>
      <c r="H51" s="68">
        <f t="shared" si="2"/>
        <v>0</v>
      </c>
    </row>
    <row r="52" spans="1:8" ht="24" customHeight="1" x14ac:dyDescent="0.15">
      <c r="A52" s="157" t="s">
        <v>27</v>
      </c>
      <c r="B52" s="159" t="s">
        <v>28</v>
      </c>
      <c r="C52" s="160"/>
      <c r="D52" s="30" t="s">
        <v>26</v>
      </c>
      <c r="E52" s="82">
        <v>11</v>
      </c>
      <c r="F52" s="83" t="s">
        <v>16</v>
      </c>
      <c r="G52" s="84"/>
      <c r="H52" s="68">
        <f t="shared" si="2"/>
        <v>0</v>
      </c>
    </row>
    <row r="53" spans="1:8" ht="24" customHeight="1" x14ac:dyDescent="0.15">
      <c r="A53" s="158"/>
      <c r="B53" s="161"/>
      <c r="C53" s="162"/>
      <c r="D53" s="30" t="s">
        <v>11</v>
      </c>
      <c r="E53" s="82">
        <v>6</v>
      </c>
      <c r="F53" s="83" t="s">
        <v>16</v>
      </c>
      <c r="G53" s="84"/>
      <c r="H53" s="68">
        <f t="shared" si="2"/>
        <v>0</v>
      </c>
    </row>
    <row r="54" spans="1:8" ht="24" customHeight="1" x14ac:dyDescent="0.15">
      <c r="A54" s="103" t="s">
        <v>53</v>
      </c>
      <c r="B54" s="106" t="s">
        <v>61</v>
      </c>
      <c r="C54" s="107"/>
      <c r="D54" s="11" t="s">
        <v>62</v>
      </c>
      <c r="E54" s="82">
        <v>7</v>
      </c>
      <c r="F54" s="83" t="s">
        <v>16</v>
      </c>
      <c r="G54" s="84"/>
      <c r="H54" s="68">
        <f t="shared" si="2"/>
        <v>0</v>
      </c>
    </row>
    <row r="55" spans="1:8" ht="24" customHeight="1" x14ac:dyDescent="0.15">
      <c r="A55" s="104"/>
      <c r="B55" s="108"/>
      <c r="C55" s="109"/>
      <c r="D55" s="11" t="s">
        <v>63</v>
      </c>
      <c r="E55" s="82">
        <v>7</v>
      </c>
      <c r="F55" s="83" t="s">
        <v>16</v>
      </c>
      <c r="G55" s="84"/>
      <c r="H55" s="68">
        <f t="shared" si="2"/>
        <v>0</v>
      </c>
    </row>
    <row r="56" spans="1:8" ht="24" customHeight="1" x14ac:dyDescent="0.15">
      <c r="A56" s="104"/>
      <c r="B56" s="108"/>
      <c r="C56" s="109"/>
      <c r="D56" s="11" t="s">
        <v>64</v>
      </c>
      <c r="E56" s="82"/>
      <c r="F56" s="83" t="s">
        <v>16</v>
      </c>
      <c r="G56" s="84"/>
      <c r="H56" s="68">
        <f t="shared" si="2"/>
        <v>0</v>
      </c>
    </row>
    <row r="57" spans="1:8" ht="24" customHeight="1" x14ac:dyDescent="0.15">
      <c r="A57" s="104"/>
      <c r="B57" s="108"/>
      <c r="C57" s="109"/>
      <c r="D57" s="11" t="s">
        <v>65</v>
      </c>
      <c r="E57" s="82"/>
      <c r="F57" s="83" t="s">
        <v>16</v>
      </c>
      <c r="G57" s="84"/>
      <c r="H57" s="68">
        <f t="shared" si="2"/>
        <v>0</v>
      </c>
    </row>
    <row r="58" spans="1:8" ht="24" customHeight="1" x14ac:dyDescent="0.15">
      <c r="A58" s="104"/>
      <c r="B58" s="110"/>
      <c r="C58" s="111"/>
      <c r="D58" s="11" t="s">
        <v>11</v>
      </c>
      <c r="E58" s="82">
        <v>6</v>
      </c>
      <c r="F58" s="83" t="s">
        <v>16</v>
      </c>
      <c r="G58" s="84"/>
      <c r="H58" s="68">
        <f t="shared" si="2"/>
        <v>0</v>
      </c>
    </row>
    <row r="59" spans="1:8" ht="24" customHeight="1" x14ac:dyDescent="0.15">
      <c r="A59" s="104"/>
      <c r="B59" s="112" t="s">
        <v>76</v>
      </c>
      <c r="C59" s="113"/>
      <c r="D59" s="12" t="s">
        <v>62</v>
      </c>
      <c r="E59" s="82">
        <v>7</v>
      </c>
      <c r="F59" s="83" t="s">
        <v>16</v>
      </c>
      <c r="G59" s="84"/>
      <c r="H59" s="68">
        <f t="shared" si="2"/>
        <v>0</v>
      </c>
    </row>
    <row r="60" spans="1:8" ht="24" customHeight="1" x14ac:dyDescent="0.15">
      <c r="A60" s="104"/>
      <c r="B60" s="114"/>
      <c r="C60" s="115"/>
      <c r="D60" s="12" t="s">
        <v>63</v>
      </c>
      <c r="E60" s="82">
        <v>7</v>
      </c>
      <c r="F60" s="83" t="s">
        <v>16</v>
      </c>
      <c r="G60" s="84"/>
      <c r="H60" s="68">
        <f t="shared" si="2"/>
        <v>0</v>
      </c>
    </row>
    <row r="61" spans="1:8" ht="24" customHeight="1" x14ac:dyDescent="0.15">
      <c r="A61" s="104"/>
      <c r="B61" s="114"/>
      <c r="C61" s="115"/>
      <c r="D61" s="12" t="s">
        <v>64</v>
      </c>
      <c r="E61" s="82"/>
      <c r="F61" s="83" t="s">
        <v>16</v>
      </c>
      <c r="G61" s="84"/>
      <c r="H61" s="68">
        <f t="shared" si="2"/>
        <v>0</v>
      </c>
    </row>
    <row r="62" spans="1:8" ht="24" customHeight="1" x14ac:dyDescent="0.15">
      <c r="A62" s="104"/>
      <c r="B62" s="114"/>
      <c r="C62" s="115"/>
      <c r="D62" s="12" t="s">
        <v>65</v>
      </c>
      <c r="E62" s="82"/>
      <c r="F62" s="83" t="s">
        <v>16</v>
      </c>
      <c r="G62" s="84"/>
      <c r="H62" s="68">
        <f t="shared" si="2"/>
        <v>0</v>
      </c>
    </row>
    <row r="63" spans="1:8" ht="24" customHeight="1" x14ac:dyDescent="0.15">
      <c r="A63" s="105"/>
      <c r="B63" s="116"/>
      <c r="C63" s="117"/>
      <c r="D63" s="12" t="s">
        <v>11</v>
      </c>
      <c r="E63" s="82">
        <v>6</v>
      </c>
      <c r="F63" s="83" t="s">
        <v>16</v>
      </c>
      <c r="G63" s="84"/>
      <c r="H63" s="68">
        <f t="shared" si="2"/>
        <v>0</v>
      </c>
    </row>
    <row r="64" spans="1:8" ht="24" customHeight="1" x14ac:dyDescent="0.15">
      <c r="A64" s="123" t="s">
        <v>29</v>
      </c>
      <c r="B64" s="106" t="s">
        <v>61</v>
      </c>
      <c r="C64" s="107"/>
      <c r="D64" s="11" t="s">
        <v>62</v>
      </c>
      <c r="E64" s="82">
        <v>6</v>
      </c>
      <c r="F64" s="83" t="s">
        <v>16</v>
      </c>
      <c r="G64" s="84"/>
      <c r="H64" s="68">
        <f t="shared" si="2"/>
        <v>0</v>
      </c>
    </row>
    <row r="65" spans="1:8" ht="24" customHeight="1" x14ac:dyDescent="0.15">
      <c r="A65" s="152"/>
      <c r="B65" s="108"/>
      <c r="C65" s="109"/>
      <c r="D65" s="11" t="s">
        <v>63</v>
      </c>
      <c r="E65" s="82">
        <v>7</v>
      </c>
      <c r="F65" s="83" t="s">
        <v>16</v>
      </c>
      <c r="G65" s="84"/>
      <c r="H65" s="68">
        <f t="shared" si="2"/>
        <v>0</v>
      </c>
    </row>
    <row r="66" spans="1:8" ht="24" customHeight="1" x14ac:dyDescent="0.15">
      <c r="A66" s="152"/>
      <c r="B66" s="108"/>
      <c r="C66" s="109"/>
      <c r="D66" s="11" t="s">
        <v>64</v>
      </c>
      <c r="E66" s="82"/>
      <c r="F66" s="83" t="s">
        <v>16</v>
      </c>
      <c r="G66" s="84"/>
      <c r="H66" s="68">
        <f t="shared" si="2"/>
        <v>0</v>
      </c>
    </row>
    <row r="67" spans="1:8" ht="24" customHeight="1" x14ac:dyDescent="0.15">
      <c r="A67" s="152"/>
      <c r="B67" s="108"/>
      <c r="C67" s="109"/>
      <c r="D67" s="11" t="s">
        <v>65</v>
      </c>
      <c r="E67" s="82"/>
      <c r="F67" s="83" t="s">
        <v>16</v>
      </c>
      <c r="G67" s="84"/>
      <c r="H67" s="68">
        <f t="shared" si="2"/>
        <v>0</v>
      </c>
    </row>
    <row r="68" spans="1:8" ht="24" customHeight="1" x14ac:dyDescent="0.15">
      <c r="A68" s="152"/>
      <c r="B68" s="110"/>
      <c r="C68" s="111"/>
      <c r="D68" s="11" t="s">
        <v>11</v>
      </c>
      <c r="E68" s="82">
        <v>6</v>
      </c>
      <c r="F68" s="83" t="s">
        <v>16</v>
      </c>
      <c r="G68" s="84"/>
      <c r="H68" s="68">
        <f t="shared" si="2"/>
        <v>0</v>
      </c>
    </row>
    <row r="69" spans="1:8" ht="24" customHeight="1" x14ac:dyDescent="0.15">
      <c r="A69" s="152"/>
      <c r="B69" s="112" t="s">
        <v>76</v>
      </c>
      <c r="C69" s="113"/>
      <c r="D69" s="12" t="s">
        <v>62</v>
      </c>
      <c r="E69" s="82">
        <v>6</v>
      </c>
      <c r="F69" s="83" t="s">
        <v>16</v>
      </c>
      <c r="G69" s="84"/>
      <c r="H69" s="68">
        <f t="shared" si="2"/>
        <v>0</v>
      </c>
    </row>
    <row r="70" spans="1:8" ht="24" customHeight="1" x14ac:dyDescent="0.15">
      <c r="A70" s="152"/>
      <c r="B70" s="114"/>
      <c r="C70" s="115"/>
      <c r="D70" s="12" t="s">
        <v>63</v>
      </c>
      <c r="E70" s="82">
        <v>7</v>
      </c>
      <c r="F70" s="83" t="s">
        <v>16</v>
      </c>
      <c r="G70" s="84"/>
      <c r="H70" s="68">
        <f t="shared" si="2"/>
        <v>0</v>
      </c>
    </row>
    <row r="71" spans="1:8" ht="24" customHeight="1" x14ac:dyDescent="0.15">
      <c r="A71" s="152"/>
      <c r="B71" s="114"/>
      <c r="C71" s="115"/>
      <c r="D71" s="12" t="s">
        <v>64</v>
      </c>
      <c r="E71" s="82"/>
      <c r="F71" s="83" t="s">
        <v>16</v>
      </c>
      <c r="G71" s="84"/>
      <c r="H71" s="68">
        <f t="shared" si="2"/>
        <v>0</v>
      </c>
    </row>
    <row r="72" spans="1:8" ht="24" customHeight="1" x14ac:dyDescent="0.15">
      <c r="A72" s="152"/>
      <c r="B72" s="114"/>
      <c r="C72" s="115"/>
      <c r="D72" s="12" t="s">
        <v>65</v>
      </c>
      <c r="E72" s="82"/>
      <c r="F72" s="83" t="s">
        <v>16</v>
      </c>
      <c r="G72" s="84"/>
      <c r="H72" s="68">
        <f t="shared" si="2"/>
        <v>0</v>
      </c>
    </row>
    <row r="73" spans="1:8" ht="24" customHeight="1" x14ac:dyDescent="0.15">
      <c r="A73" s="153"/>
      <c r="B73" s="116"/>
      <c r="C73" s="117"/>
      <c r="D73" s="12" t="s">
        <v>11</v>
      </c>
      <c r="E73" s="82">
        <v>6</v>
      </c>
      <c r="F73" s="83" t="s">
        <v>16</v>
      </c>
      <c r="G73" s="84"/>
      <c r="H73" s="68">
        <f t="shared" si="2"/>
        <v>0</v>
      </c>
    </row>
    <row r="74" spans="1:8" ht="24" customHeight="1" x14ac:dyDescent="0.15">
      <c r="A74" s="101" t="s">
        <v>30</v>
      </c>
      <c r="B74" s="102"/>
      <c r="C74" s="102"/>
      <c r="D74" s="102"/>
      <c r="E74" s="86"/>
      <c r="F74" s="87"/>
      <c r="G74" s="86"/>
      <c r="H74" s="68">
        <f>SUM(H42:H73)</f>
        <v>0</v>
      </c>
    </row>
    <row r="75" spans="1:8" ht="24" customHeight="1" x14ac:dyDescent="0.15">
      <c r="A75" s="101" t="s">
        <v>77</v>
      </c>
      <c r="B75" s="102"/>
      <c r="C75" s="102"/>
      <c r="D75" s="102"/>
      <c r="E75" s="86"/>
      <c r="F75" s="87"/>
      <c r="G75" s="86"/>
      <c r="H75" s="68">
        <f>ROUNDDOWN(H74*0.1,0)</f>
        <v>0</v>
      </c>
    </row>
    <row r="76" spans="1:8" ht="24" customHeight="1" x14ac:dyDescent="0.15">
      <c r="A76" s="101" t="s">
        <v>54</v>
      </c>
      <c r="B76" s="102"/>
      <c r="C76" s="102"/>
      <c r="D76" s="102"/>
      <c r="E76" s="86"/>
      <c r="F76" s="87"/>
      <c r="G76" s="86"/>
      <c r="H76" s="68">
        <f>SUM(H39,H74:H75)</f>
        <v>347910</v>
      </c>
    </row>
    <row r="77" spans="1:8" ht="3.75" customHeight="1" x14ac:dyDescent="0.15"/>
    <row r="78" spans="1:8" ht="24" customHeight="1" x14ac:dyDescent="0.15">
      <c r="A78" s="101" t="s">
        <v>56</v>
      </c>
      <c r="B78" s="102"/>
      <c r="C78" s="102"/>
      <c r="D78" s="102"/>
      <c r="E78" s="86"/>
      <c r="F78" s="87"/>
      <c r="G78" s="86"/>
      <c r="H78" s="68">
        <f>SUM(H39,H74)</f>
        <v>347910</v>
      </c>
    </row>
    <row r="79" spans="1:8" ht="5.25" customHeight="1" x14ac:dyDescent="0.15">
      <c r="C79" s="31"/>
    </row>
    <row r="80" spans="1:8" ht="17.25" customHeight="1" x14ac:dyDescent="0.15">
      <c r="H80" s="50" t="s">
        <v>73</v>
      </c>
    </row>
    <row r="82" spans="5:5" ht="17.25" customHeight="1" x14ac:dyDescent="0.15">
      <c r="E82"/>
    </row>
  </sheetData>
  <sheetProtection formatCells="0"/>
  <mergeCells count="40">
    <mergeCell ref="B6:B10"/>
    <mergeCell ref="C7:C10"/>
    <mergeCell ref="B36:D36"/>
    <mergeCell ref="A64:A73"/>
    <mergeCell ref="B64:C68"/>
    <mergeCell ref="B69:C73"/>
    <mergeCell ref="C22:C25"/>
    <mergeCell ref="B26:B30"/>
    <mergeCell ref="B37:D37"/>
    <mergeCell ref="A45:A47"/>
    <mergeCell ref="B45:C47"/>
    <mergeCell ref="B38:D38"/>
    <mergeCell ref="A52:A53"/>
    <mergeCell ref="B52:C53"/>
    <mergeCell ref="A36:A38"/>
    <mergeCell ref="A48:A51"/>
    <mergeCell ref="F2:H2"/>
    <mergeCell ref="F3:H3"/>
    <mergeCell ref="F4:H4"/>
    <mergeCell ref="A39:G39"/>
    <mergeCell ref="A42:A44"/>
    <mergeCell ref="B42:C44"/>
    <mergeCell ref="A5:D5"/>
    <mergeCell ref="B11:B15"/>
    <mergeCell ref="C12:C15"/>
    <mergeCell ref="C27:C30"/>
    <mergeCell ref="B31:B35"/>
    <mergeCell ref="C32:C35"/>
    <mergeCell ref="A6:A35"/>
    <mergeCell ref="B16:B20"/>
    <mergeCell ref="C17:C20"/>
    <mergeCell ref="B21:B25"/>
    <mergeCell ref="B48:C50"/>
    <mergeCell ref="A78:D78"/>
    <mergeCell ref="A76:D76"/>
    <mergeCell ref="A54:A63"/>
    <mergeCell ref="B54:C58"/>
    <mergeCell ref="B59:C63"/>
    <mergeCell ref="A74:D74"/>
    <mergeCell ref="A75:D75"/>
  </mergeCells>
  <phoneticPr fontId="21"/>
  <dataValidations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83" fitToHeight="0" orientation="portrait" blackAndWhite="1" r:id="rId1"/>
  <headerFooter>
    <oddFooter>&amp;C&amp;N－&amp;P</oddFooter>
  </headerFooter>
  <rowBreaks count="1" manualBreakCount="1">
    <brk id="41" max="7" man="1"/>
  </rowBreaks>
  <ignoredErrors>
    <ignoredError sqref="F2: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view="pageBreakPreview" topLeftCell="A3" zoomScaleNormal="100" zoomScaleSheetLayoutView="100" workbookViewId="0">
      <selection activeCell="B3" sqref="B3"/>
    </sheetView>
  </sheetViews>
  <sheetFormatPr defaultRowHeight="13.5" x14ac:dyDescent="0.15"/>
  <cols>
    <col min="1" max="1" width="9" bestFit="1" customWidth="1"/>
    <col min="2" max="2" width="4.875" customWidth="1"/>
    <col min="3" max="11" width="6.625" customWidth="1"/>
    <col min="14" max="14" width="11" bestFit="1" customWidth="1"/>
    <col min="16" max="16" width="0" hidden="1" customWidth="1"/>
    <col min="17" max="17" width="4.5" hidden="1" customWidth="1"/>
    <col min="18" max="18" width="10.25" hidden="1" customWidth="1"/>
    <col min="19" max="19" width="9" hidden="1" customWidth="1"/>
    <col min="20" max="20" width="11" hidden="1" customWidth="1"/>
    <col min="21" max="21" width="9" hidden="1" customWidth="1"/>
    <col min="22" max="22" width="0" hidden="1" customWidth="1"/>
  </cols>
  <sheetData>
    <row r="1" spans="1:20" x14ac:dyDescent="0.15">
      <c r="A1" s="7" t="s">
        <v>39</v>
      </c>
    </row>
    <row r="2" spans="1:20" x14ac:dyDescent="0.15">
      <c r="A2" s="7">
        <v>12</v>
      </c>
    </row>
    <row r="3" spans="1:20" ht="14.25" customHeight="1" x14ac:dyDescent="0.15">
      <c r="A3" s="1"/>
      <c r="B3" s="71" t="s">
        <v>100</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167" t="s">
        <v>99</v>
      </c>
      <c r="C6" s="168"/>
      <c r="D6" s="168"/>
      <c r="E6" s="168"/>
      <c r="F6" s="168"/>
      <c r="G6" s="168"/>
      <c r="H6" s="168"/>
      <c r="I6" s="168"/>
      <c r="J6" s="168"/>
      <c r="K6" s="16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40</v>
      </c>
    </row>
    <row r="10" spans="1:20" s="4" customFormat="1" ht="18.75" x14ac:dyDescent="0.15">
      <c r="A10" s="2"/>
      <c r="B10" s="2"/>
      <c r="C10" s="171"/>
      <c r="D10" s="171"/>
      <c r="E10" s="69"/>
      <c r="F10" s="2"/>
      <c r="G10" s="2"/>
      <c r="H10" s="2"/>
      <c r="I10" s="2"/>
      <c r="J10" s="2"/>
      <c r="K10" s="2"/>
      <c r="T10" s="8">
        <f>'入札金額内訳書 (記載例)'!$H$86</f>
        <v>2195910</v>
      </c>
    </row>
    <row r="11" spans="1:20" s="4" customFormat="1" ht="18.75" x14ac:dyDescent="0.15">
      <c r="A11" s="2"/>
      <c r="B11" s="2"/>
      <c r="C11" s="36"/>
      <c r="D11" s="36"/>
      <c r="E11" s="2"/>
      <c r="F11" s="2"/>
      <c r="G11" s="2"/>
      <c r="H11" s="2"/>
      <c r="I11" s="2"/>
      <c r="J11" s="2"/>
      <c r="K11" s="2"/>
    </row>
    <row r="12" spans="1:20" s="4" customFormat="1" ht="18.75" x14ac:dyDescent="0.15">
      <c r="A12" s="2"/>
      <c r="B12" s="2"/>
      <c r="C12" s="171" t="s">
        <v>33</v>
      </c>
      <c r="D12" s="171"/>
      <c r="E12" s="69" t="s">
        <v>123</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169" t="s">
        <v>40</v>
      </c>
      <c r="C15" s="3" t="s">
        <v>2</v>
      </c>
      <c r="D15" s="3" t="s">
        <v>3</v>
      </c>
      <c r="E15" s="3" t="s">
        <v>4</v>
      </c>
      <c r="F15" s="3" t="s">
        <v>5</v>
      </c>
      <c r="G15" s="3" t="s">
        <v>6</v>
      </c>
      <c r="H15" s="3" t="s">
        <v>7</v>
      </c>
      <c r="I15" s="3" t="s">
        <v>8</v>
      </c>
      <c r="J15" s="3" t="s">
        <v>9</v>
      </c>
      <c r="K15" s="3" t="s">
        <v>10</v>
      </c>
    </row>
    <row r="16" spans="1:20" ht="36" customHeight="1" x14ac:dyDescent="0.15">
      <c r="A16" s="1"/>
      <c r="B16" s="170"/>
      <c r="C16" s="9" t="str">
        <f>IF(LEN($T$10)=8,"\",IF((LEN($T$10)-9)&lt;=-2,"",MID($T$10,LEN($T$10)-8,1)))</f>
        <v/>
      </c>
      <c r="D16" s="9" t="str">
        <f>IF(LEN($T$10)=7,"\",IF((LEN($T$10)-8)&lt;=-2,"",MID($T$10,LEN($T$10)-7,1)))</f>
        <v>\</v>
      </c>
      <c r="E16" s="9" t="str">
        <f>IF(LEN($T$10)=6,"\",IF((LEN($T$10)-7)&lt;=-2,"",MID($T$10,LEN($T$10)-6,1)))</f>
        <v>2</v>
      </c>
      <c r="F16" s="9" t="str">
        <f>IF(LEN($T$10)=5,"\",IF((LEN($T$10)-6)&lt;=-2,"",MID($T$10,LEN($T$10)-5,1)))</f>
        <v>1</v>
      </c>
      <c r="G16" s="9" t="str">
        <f>IF($T$10=0,"",MID($T$10,LEN($T$10)-4,1))</f>
        <v>9</v>
      </c>
      <c r="H16" s="9" t="str">
        <f>IF($T$10=0,"",MID($T$10,LEN($T$10)-3,1))</f>
        <v>5</v>
      </c>
      <c r="I16" s="9" t="str">
        <f>IF($T$10=0,"",MID($T$10,LEN($T$10)-2,1))</f>
        <v>9</v>
      </c>
      <c r="J16" s="9" t="str">
        <f>IF($T$10=0,"",MID($T$10,LEN($T$10)-1,1))</f>
        <v>1</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66</v>
      </c>
      <c r="D18" s="1"/>
      <c r="E18" s="1"/>
      <c r="F18" s="1"/>
      <c r="G18" s="1"/>
      <c r="I18" s="1"/>
      <c r="J18" s="1"/>
      <c r="K18" s="5"/>
      <c r="Q18">
        <v>1</v>
      </c>
      <c r="R18" t="s">
        <v>37</v>
      </c>
      <c r="S18" s="6" t="s">
        <v>32</v>
      </c>
    </row>
    <row r="19" spans="1:19" x14ac:dyDescent="0.15">
      <c r="A19" s="1"/>
      <c r="B19" s="1"/>
      <c r="C19" s="1" t="s">
        <v>21</v>
      </c>
      <c r="D19" s="1"/>
      <c r="E19" s="1"/>
      <c r="F19" s="1"/>
      <c r="G19" s="1"/>
      <c r="H19" s="1"/>
      <c r="I19" s="1"/>
      <c r="J19" s="1"/>
      <c r="K19" s="1"/>
      <c r="Q19">
        <v>2</v>
      </c>
      <c r="R19" t="s">
        <v>38</v>
      </c>
      <c r="S19" s="6" t="s">
        <v>22</v>
      </c>
    </row>
    <row r="20" spans="1:19" x14ac:dyDescent="0.15">
      <c r="A20" s="1"/>
      <c r="D20" s="1"/>
      <c r="E20" s="1"/>
      <c r="F20" s="1"/>
      <c r="G20" s="1"/>
      <c r="H20" s="1"/>
      <c r="I20" s="1"/>
      <c r="J20" s="1"/>
      <c r="K20" s="1"/>
      <c r="Q20">
        <v>6</v>
      </c>
      <c r="R20" t="s">
        <v>34</v>
      </c>
      <c r="S20" s="6" t="s">
        <v>23</v>
      </c>
    </row>
    <row r="21" spans="1:19" ht="27.75" customHeight="1" x14ac:dyDescent="0.15">
      <c r="A21" s="1"/>
      <c r="B21" s="165" t="s">
        <v>78</v>
      </c>
      <c r="C21" s="166"/>
      <c r="D21" s="166"/>
      <c r="E21" s="166"/>
      <c r="F21" s="166"/>
      <c r="G21" s="166"/>
      <c r="H21" s="166"/>
      <c r="I21" s="166"/>
      <c r="J21" s="166"/>
      <c r="K21" s="166"/>
      <c r="Q21">
        <v>7</v>
      </c>
      <c r="R21" t="s">
        <v>35</v>
      </c>
      <c r="S21" s="6" t="s">
        <v>24</v>
      </c>
    </row>
    <row r="22" spans="1:19" x14ac:dyDescent="0.15">
      <c r="A22" s="1"/>
      <c r="B22" s="1"/>
      <c r="C22" s="1"/>
      <c r="D22" s="1"/>
      <c r="E22" s="1"/>
      <c r="F22" s="1"/>
      <c r="G22" s="1"/>
      <c r="H22" s="1"/>
      <c r="I22" s="1"/>
      <c r="J22" s="1"/>
      <c r="K22" s="1"/>
      <c r="Q22">
        <v>8</v>
      </c>
      <c r="R22" t="s">
        <v>36</v>
      </c>
      <c r="S22" s="6" t="s">
        <v>31</v>
      </c>
    </row>
    <row r="23" spans="1:19" x14ac:dyDescent="0.15">
      <c r="A23" s="1"/>
      <c r="B23" s="1"/>
      <c r="C23" s="1"/>
      <c r="D23" s="1"/>
      <c r="E23" s="1"/>
      <c r="F23" s="1"/>
      <c r="G23" s="1"/>
      <c r="H23" s="1"/>
      <c r="I23" s="1"/>
      <c r="J23" s="1"/>
      <c r="K23" s="1"/>
      <c r="Q23">
        <v>11</v>
      </c>
      <c r="R23" t="s">
        <v>37</v>
      </c>
      <c r="S23" s="6" t="s">
        <v>112</v>
      </c>
    </row>
    <row r="24" spans="1:19" x14ac:dyDescent="0.15">
      <c r="A24" s="1"/>
      <c r="B24" s="1"/>
      <c r="C24" s="47" t="s">
        <v>119</v>
      </c>
      <c r="D24" s="47"/>
      <c r="E24" s="47"/>
      <c r="F24" s="47"/>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111</v>
      </c>
      <c r="D27" s="1"/>
      <c r="E27" s="1"/>
      <c r="F27" s="1"/>
      <c r="G27" s="1"/>
      <c r="H27" s="1"/>
      <c r="I27" s="1"/>
      <c r="J27" s="1"/>
      <c r="K27" s="1"/>
    </row>
    <row r="28" spans="1:19" x14ac:dyDescent="0.15">
      <c r="A28" s="1"/>
      <c r="B28" s="1"/>
      <c r="C28" s="48"/>
      <c r="D28" s="49" t="s">
        <v>121</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1</v>
      </c>
      <c r="D30" s="1" t="s">
        <v>79</v>
      </c>
      <c r="E30" s="1"/>
      <c r="F30" s="47" t="s">
        <v>89</v>
      </c>
      <c r="G30" s="47"/>
      <c r="H30" s="47"/>
      <c r="I30" s="47"/>
      <c r="J30" s="47"/>
      <c r="K30" s="1"/>
    </row>
    <row r="31" spans="1:19" x14ac:dyDescent="0.15">
      <c r="A31" s="1"/>
      <c r="B31" s="1"/>
      <c r="D31" s="1" t="s">
        <v>59</v>
      </c>
      <c r="F31" s="47" t="s">
        <v>91</v>
      </c>
      <c r="G31" s="47"/>
      <c r="H31" s="47"/>
      <c r="I31" s="47"/>
      <c r="J31" s="47"/>
      <c r="K31" s="1"/>
    </row>
    <row r="32" spans="1:19" x14ac:dyDescent="0.15">
      <c r="A32" s="1"/>
      <c r="B32" s="1"/>
      <c r="D32" s="1" t="s">
        <v>60</v>
      </c>
      <c r="E32" s="1"/>
      <c r="F32" s="47" t="s">
        <v>93</v>
      </c>
      <c r="G32" s="47"/>
      <c r="H32" s="47"/>
      <c r="I32" s="47"/>
      <c r="J32" s="47"/>
      <c r="K32" s="1"/>
    </row>
    <row r="33" spans="1:11" x14ac:dyDescent="0.15">
      <c r="A33" s="1"/>
      <c r="B33" s="1"/>
      <c r="C33" s="1"/>
      <c r="D33" s="1"/>
      <c r="E33" s="1"/>
      <c r="K33" s="1"/>
    </row>
    <row r="34" spans="1:11" x14ac:dyDescent="0.15">
      <c r="A34" s="1"/>
      <c r="B34" s="1"/>
      <c r="D34" s="1" t="s">
        <v>81</v>
      </c>
      <c r="E34" s="1"/>
      <c r="F34" s="47"/>
      <c r="G34" s="47"/>
      <c r="H34" s="47"/>
      <c r="I34" s="1"/>
      <c r="J34" s="1"/>
      <c r="K34" s="1"/>
    </row>
    <row r="35" spans="1:11" x14ac:dyDescent="0.15">
      <c r="A35" s="1"/>
      <c r="B35" s="1"/>
      <c r="C35" s="1"/>
      <c r="D35" s="1"/>
      <c r="E35" s="1"/>
      <c r="K35" s="1"/>
    </row>
    <row r="36" spans="1:11" x14ac:dyDescent="0.15">
      <c r="A36" s="1"/>
      <c r="B36" s="1"/>
      <c r="D36" s="60" t="s">
        <v>87</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82</v>
      </c>
      <c r="G38" s="70" t="s">
        <v>94</v>
      </c>
      <c r="H38" s="61"/>
      <c r="I38" s="61"/>
      <c r="J38" s="62"/>
    </row>
    <row r="39" spans="1:11" x14ac:dyDescent="0.15">
      <c r="A39" s="1"/>
      <c r="B39" s="1"/>
      <c r="D39" s="56" t="s">
        <v>83</v>
      </c>
      <c r="G39" s="70" t="s">
        <v>95</v>
      </c>
      <c r="H39" s="63"/>
      <c r="I39" s="63"/>
      <c r="J39" s="62"/>
    </row>
    <row r="40" spans="1:11" x14ac:dyDescent="0.15">
      <c r="A40" s="1"/>
      <c r="B40" s="1"/>
      <c r="D40" s="56" t="s">
        <v>84</v>
      </c>
      <c r="G40" s="70" t="s">
        <v>96</v>
      </c>
      <c r="H40" s="63"/>
      <c r="I40" s="63"/>
      <c r="J40" s="62"/>
    </row>
    <row r="41" spans="1:11" x14ac:dyDescent="0.15">
      <c r="A41" s="1"/>
      <c r="B41" s="1"/>
      <c r="D41" s="53" t="s">
        <v>85</v>
      </c>
      <c r="E41" s="54"/>
      <c r="F41" s="54"/>
      <c r="G41" s="70" t="s">
        <v>97</v>
      </c>
      <c r="H41" s="63"/>
      <c r="I41" s="63"/>
      <c r="J41" s="62"/>
    </row>
    <row r="42" spans="1:11" x14ac:dyDescent="0.15">
      <c r="A42" s="1"/>
      <c r="B42" s="1"/>
      <c r="D42" s="53" t="s">
        <v>86</v>
      </c>
      <c r="E42" s="54"/>
      <c r="F42" s="54"/>
      <c r="G42" s="70" t="s">
        <v>98</v>
      </c>
      <c r="H42" s="63"/>
      <c r="I42" s="63"/>
      <c r="J42" s="62"/>
    </row>
    <row r="43" spans="1:11" x14ac:dyDescent="0.15">
      <c r="D43" s="57"/>
      <c r="E43" s="58"/>
      <c r="F43" s="58"/>
      <c r="G43" s="58"/>
      <c r="H43" s="58"/>
      <c r="I43" s="58"/>
      <c r="J43" s="59"/>
    </row>
  </sheetData>
  <mergeCells count="5">
    <mergeCell ref="B6:K6"/>
    <mergeCell ref="C10:D10"/>
    <mergeCell ref="C12:D12"/>
    <mergeCell ref="B15:B16"/>
    <mergeCell ref="B21:K21"/>
  </mergeCells>
  <phoneticPr fontId="21"/>
  <dataValidations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90"/>
  <sheetViews>
    <sheetView showGridLines="0" showZeros="0" view="pageBreakPreview" zoomScale="80" zoomScaleNormal="100" zoomScaleSheetLayoutView="80" workbookViewId="0"/>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72" t="s">
        <v>100</v>
      </c>
    </row>
    <row r="9" spans="1:8" ht="14.25" x14ac:dyDescent="0.15">
      <c r="A9" s="34" t="str">
        <f>'入札書 (記載例)'!E10&amp;"   "&amp;'入札書 (記載例)'!E12</f>
        <v xml:space="preserve">   官用自動車点検等業務（北信地域）</v>
      </c>
    </row>
    <row r="10" spans="1:8" ht="13.5" x14ac:dyDescent="0.15">
      <c r="E10" s="37" t="s">
        <v>68</v>
      </c>
      <c r="F10" s="172" t="s">
        <v>88</v>
      </c>
      <c r="G10" s="119"/>
      <c r="H10" s="119"/>
    </row>
    <row r="11" spans="1:8" ht="13.5" x14ac:dyDescent="0.15">
      <c r="E11" s="38" t="s">
        <v>59</v>
      </c>
      <c r="F11" s="172" t="s">
        <v>90</v>
      </c>
      <c r="G11" s="119"/>
      <c r="H11" s="119"/>
    </row>
    <row r="12" spans="1:8" x14ac:dyDescent="0.15">
      <c r="A12" s="35" t="s">
        <v>122</v>
      </c>
      <c r="E12" s="37" t="s">
        <v>60</v>
      </c>
      <c r="F12" s="173" t="s">
        <v>92</v>
      </c>
      <c r="G12" s="121"/>
      <c r="H12" s="121"/>
    </row>
    <row r="13" spans="1:8" ht="40.5" customHeight="1" x14ac:dyDescent="0.15">
      <c r="A13" s="130" t="s">
        <v>13</v>
      </c>
      <c r="B13" s="130"/>
      <c r="C13" s="130"/>
      <c r="D13" s="130"/>
      <c r="E13" s="27" t="s">
        <v>67</v>
      </c>
      <c r="F13" s="10" t="s">
        <v>14</v>
      </c>
      <c r="G13" s="27" t="s">
        <v>58</v>
      </c>
      <c r="H13" s="28" t="s">
        <v>57</v>
      </c>
    </row>
    <row r="14" spans="1:8" ht="24" customHeight="1" x14ac:dyDescent="0.15">
      <c r="A14" s="143" t="s">
        <v>74</v>
      </c>
      <c r="B14" s="131" t="s">
        <v>113</v>
      </c>
      <c r="C14" s="42" t="s">
        <v>43</v>
      </c>
      <c r="D14" s="15" t="s">
        <v>44</v>
      </c>
      <c r="E14" s="81"/>
      <c r="F14" s="89" t="s">
        <v>15</v>
      </c>
      <c r="G14" s="75"/>
      <c r="H14" s="64">
        <f t="shared" ref="H14:H18" si="0">IF(E14=0,0,E14*G14)</f>
        <v>0</v>
      </c>
    </row>
    <row r="15" spans="1:8" ht="24" customHeight="1" x14ac:dyDescent="0.15">
      <c r="A15" s="144"/>
      <c r="B15" s="132"/>
      <c r="C15" s="134" t="s">
        <v>45</v>
      </c>
      <c r="D15" s="15" t="s">
        <v>46</v>
      </c>
      <c r="E15" s="81"/>
      <c r="F15" s="89" t="s">
        <v>15</v>
      </c>
      <c r="G15" s="75">
        <v>10000</v>
      </c>
      <c r="H15" s="64">
        <f t="shared" si="0"/>
        <v>0</v>
      </c>
    </row>
    <row r="16" spans="1:8" ht="24" customHeight="1" x14ac:dyDescent="0.15">
      <c r="A16" s="144"/>
      <c r="B16" s="132"/>
      <c r="C16" s="135"/>
      <c r="D16" s="15" t="s">
        <v>47</v>
      </c>
      <c r="E16" s="81">
        <v>3</v>
      </c>
      <c r="F16" s="89" t="s">
        <v>15</v>
      </c>
      <c r="G16" s="75">
        <v>16400</v>
      </c>
      <c r="H16" s="64">
        <f t="shared" si="0"/>
        <v>49200</v>
      </c>
    </row>
    <row r="17" spans="1:8" ht="24" customHeight="1" x14ac:dyDescent="0.15">
      <c r="A17" s="144"/>
      <c r="B17" s="132"/>
      <c r="C17" s="135"/>
      <c r="D17" s="15" t="s">
        <v>48</v>
      </c>
      <c r="E17" s="81"/>
      <c r="F17" s="89" t="s">
        <v>15</v>
      </c>
      <c r="G17" s="75">
        <v>22800</v>
      </c>
      <c r="H17" s="64">
        <f t="shared" si="0"/>
        <v>0</v>
      </c>
    </row>
    <row r="18" spans="1:8" ht="24" customHeight="1" x14ac:dyDescent="0.15">
      <c r="A18" s="144"/>
      <c r="B18" s="133"/>
      <c r="C18" s="136"/>
      <c r="D18" s="15" t="s">
        <v>49</v>
      </c>
      <c r="E18" s="81"/>
      <c r="F18" s="89" t="s">
        <v>15</v>
      </c>
      <c r="G18" s="75">
        <v>25200</v>
      </c>
      <c r="H18" s="64">
        <f t="shared" si="0"/>
        <v>0</v>
      </c>
    </row>
    <row r="19" spans="1:8" ht="24" customHeight="1" x14ac:dyDescent="0.15">
      <c r="A19" s="144"/>
      <c r="B19" s="131" t="s">
        <v>70</v>
      </c>
      <c r="C19" s="42" t="s">
        <v>43</v>
      </c>
      <c r="D19" s="15" t="s">
        <v>44</v>
      </c>
      <c r="E19" s="81"/>
      <c r="F19" s="16" t="s">
        <v>15</v>
      </c>
      <c r="G19" s="75">
        <v>0</v>
      </c>
      <c r="H19" s="64">
        <f>IF(E19=0,0,E19*G19)</f>
        <v>0</v>
      </c>
    </row>
    <row r="20" spans="1:8" ht="24" customHeight="1" x14ac:dyDescent="0.15">
      <c r="A20" s="144"/>
      <c r="B20" s="132"/>
      <c r="C20" s="134" t="s">
        <v>45</v>
      </c>
      <c r="D20" s="15" t="s">
        <v>46</v>
      </c>
      <c r="E20" s="81"/>
      <c r="F20" s="16" t="s">
        <v>15</v>
      </c>
      <c r="G20" s="75">
        <v>15000</v>
      </c>
      <c r="H20" s="64">
        <f t="shared" ref="H20:H46" si="1">IF(E20=0,0,E20*G20)</f>
        <v>0</v>
      </c>
    </row>
    <row r="21" spans="1:8" ht="24" customHeight="1" x14ac:dyDescent="0.15">
      <c r="A21" s="144"/>
      <c r="B21" s="132"/>
      <c r="C21" s="135"/>
      <c r="D21" s="15" t="s">
        <v>47</v>
      </c>
      <c r="E21" s="81">
        <v>1</v>
      </c>
      <c r="F21" s="16" t="s">
        <v>15</v>
      </c>
      <c r="G21" s="75">
        <v>24600</v>
      </c>
      <c r="H21" s="64">
        <f t="shared" si="1"/>
        <v>24600</v>
      </c>
    </row>
    <row r="22" spans="1:8" ht="24" customHeight="1" x14ac:dyDescent="0.15">
      <c r="A22" s="144"/>
      <c r="B22" s="132"/>
      <c r="C22" s="135"/>
      <c r="D22" s="15" t="s">
        <v>48</v>
      </c>
      <c r="E22" s="81">
        <v>1</v>
      </c>
      <c r="F22" s="16" t="s">
        <v>15</v>
      </c>
      <c r="G22" s="75">
        <v>34200</v>
      </c>
      <c r="H22" s="64">
        <f t="shared" si="1"/>
        <v>34200</v>
      </c>
    </row>
    <row r="23" spans="1:8" ht="24" customHeight="1" x14ac:dyDescent="0.15">
      <c r="A23" s="144"/>
      <c r="B23" s="133"/>
      <c r="C23" s="136"/>
      <c r="D23" s="15" t="s">
        <v>49</v>
      </c>
      <c r="E23" s="81"/>
      <c r="F23" s="16" t="s">
        <v>15</v>
      </c>
      <c r="G23" s="75">
        <v>37800</v>
      </c>
      <c r="H23" s="64">
        <f t="shared" si="1"/>
        <v>0</v>
      </c>
    </row>
    <row r="24" spans="1:8" ht="24" customHeight="1" x14ac:dyDescent="0.15">
      <c r="A24" s="144"/>
      <c r="B24" s="131" t="s">
        <v>71</v>
      </c>
      <c r="C24" s="45" t="s">
        <v>43</v>
      </c>
      <c r="D24" s="18" t="s">
        <v>44</v>
      </c>
      <c r="E24" s="81"/>
      <c r="F24" s="17" t="s">
        <v>15</v>
      </c>
      <c r="G24" s="76">
        <v>0</v>
      </c>
      <c r="H24" s="64">
        <f t="shared" si="1"/>
        <v>0</v>
      </c>
    </row>
    <row r="25" spans="1:8" ht="24" customHeight="1" x14ac:dyDescent="0.15">
      <c r="A25" s="144"/>
      <c r="B25" s="132"/>
      <c r="C25" s="146" t="s">
        <v>45</v>
      </c>
      <c r="D25" s="18" t="s">
        <v>46</v>
      </c>
      <c r="E25" s="81"/>
      <c r="F25" s="17" t="s">
        <v>15</v>
      </c>
      <c r="G25" s="76">
        <v>20000</v>
      </c>
      <c r="H25" s="64">
        <f t="shared" si="1"/>
        <v>0</v>
      </c>
    </row>
    <row r="26" spans="1:8" ht="24" customHeight="1" x14ac:dyDescent="0.15">
      <c r="A26" s="144"/>
      <c r="B26" s="132"/>
      <c r="C26" s="147"/>
      <c r="D26" s="18" t="s">
        <v>47</v>
      </c>
      <c r="E26" s="81"/>
      <c r="F26" s="17" t="s">
        <v>15</v>
      </c>
      <c r="G26" s="76">
        <v>32800</v>
      </c>
      <c r="H26" s="64">
        <f t="shared" si="1"/>
        <v>0</v>
      </c>
    </row>
    <row r="27" spans="1:8" ht="24" customHeight="1" x14ac:dyDescent="0.15">
      <c r="A27" s="144"/>
      <c r="B27" s="132"/>
      <c r="C27" s="147"/>
      <c r="D27" s="18" t="s">
        <v>48</v>
      </c>
      <c r="E27" s="81"/>
      <c r="F27" s="17" t="s">
        <v>15</v>
      </c>
      <c r="G27" s="76">
        <v>45600</v>
      </c>
      <c r="H27" s="64">
        <f t="shared" si="1"/>
        <v>0</v>
      </c>
    </row>
    <row r="28" spans="1:8" ht="24" customHeight="1" x14ac:dyDescent="0.15">
      <c r="A28" s="144"/>
      <c r="B28" s="133"/>
      <c r="C28" s="148"/>
      <c r="D28" s="18" t="s">
        <v>49</v>
      </c>
      <c r="E28" s="81"/>
      <c r="F28" s="17" t="s">
        <v>15</v>
      </c>
      <c r="G28" s="76">
        <v>50400</v>
      </c>
      <c r="H28" s="64">
        <f t="shared" si="1"/>
        <v>0</v>
      </c>
    </row>
    <row r="29" spans="1:8" ht="24" customHeight="1" x14ac:dyDescent="0.15">
      <c r="A29" s="144"/>
      <c r="B29" s="131" t="s">
        <v>72</v>
      </c>
      <c r="C29" s="46" t="s">
        <v>43</v>
      </c>
      <c r="D29" s="20" t="s">
        <v>44</v>
      </c>
      <c r="E29" s="81"/>
      <c r="F29" s="19" t="s">
        <v>15</v>
      </c>
      <c r="G29" s="77">
        <v>0</v>
      </c>
      <c r="H29" s="64">
        <f t="shared" si="1"/>
        <v>0</v>
      </c>
    </row>
    <row r="30" spans="1:8" ht="24" customHeight="1" x14ac:dyDescent="0.15">
      <c r="A30" s="144"/>
      <c r="B30" s="132"/>
      <c r="C30" s="154" t="s">
        <v>45</v>
      </c>
      <c r="D30" s="20" t="s">
        <v>46</v>
      </c>
      <c r="E30" s="81"/>
      <c r="F30" s="19" t="s">
        <v>15</v>
      </c>
      <c r="G30" s="77">
        <v>25000</v>
      </c>
      <c r="H30" s="64">
        <f t="shared" si="1"/>
        <v>0</v>
      </c>
    </row>
    <row r="31" spans="1:8" ht="24" customHeight="1" x14ac:dyDescent="0.15">
      <c r="A31" s="144"/>
      <c r="B31" s="132"/>
      <c r="C31" s="155"/>
      <c r="D31" s="20" t="s">
        <v>47</v>
      </c>
      <c r="E31" s="81"/>
      <c r="F31" s="19" t="s">
        <v>15</v>
      </c>
      <c r="G31" s="77">
        <v>41000</v>
      </c>
      <c r="H31" s="64">
        <f t="shared" si="1"/>
        <v>0</v>
      </c>
    </row>
    <row r="32" spans="1:8" ht="24" customHeight="1" x14ac:dyDescent="0.15">
      <c r="A32" s="144"/>
      <c r="B32" s="132"/>
      <c r="C32" s="155"/>
      <c r="D32" s="20" t="s">
        <v>48</v>
      </c>
      <c r="E32" s="81"/>
      <c r="F32" s="19" t="s">
        <v>15</v>
      </c>
      <c r="G32" s="77">
        <v>57000</v>
      </c>
      <c r="H32" s="64">
        <f t="shared" si="1"/>
        <v>0</v>
      </c>
    </row>
    <row r="33" spans="1:8" ht="24" customHeight="1" x14ac:dyDescent="0.15">
      <c r="A33" s="144"/>
      <c r="B33" s="133"/>
      <c r="C33" s="156"/>
      <c r="D33" s="20" t="s">
        <v>49</v>
      </c>
      <c r="E33" s="81"/>
      <c r="F33" s="19" t="s">
        <v>15</v>
      </c>
      <c r="G33" s="77">
        <v>63000</v>
      </c>
      <c r="H33" s="64">
        <f t="shared" si="1"/>
        <v>0</v>
      </c>
    </row>
    <row r="34" spans="1:8" ht="24" customHeight="1" x14ac:dyDescent="0.15">
      <c r="A34" s="144"/>
      <c r="B34" s="131" t="s">
        <v>69</v>
      </c>
      <c r="C34" s="43" t="s">
        <v>50</v>
      </c>
      <c r="D34" s="20" t="s">
        <v>44</v>
      </c>
      <c r="E34" s="81"/>
      <c r="F34" s="21" t="s">
        <v>15</v>
      </c>
      <c r="G34" s="78">
        <v>0</v>
      </c>
      <c r="H34" s="64">
        <f t="shared" si="1"/>
        <v>0</v>
      </c>
    </row>
    <row r="35" spans="1:8" ht="24" customHeight="1" x14ac:dyDescent="0.15">
      <c r="A35" s="144"/>
      <c r="B35" s="132"/>
      <c r="C35" s="137" t="s">
        <v>45</v>
      </c>
      <c r="D35" s="23" t="s">
        <v>46</v>
      </c>
      <c r="E35" s="81"/>
      <c r="F35" s="22" t="s">
        <v>15</v>
      </c>
      <c r="G35" s="79">
        <v>7500</v>
      </c>
      <c r="H35" s="64">
        <f t="shared" si="1"/>
        <v>0</v>
      </c>
    </row>
    <row r="36" spans="1:8" ht="24" customHeight="1" x14ac:dyDescent="0.15">
      <c r="A36" s="144"/>
      <c r="B36" s="132"/>
      <c r="C36" s="138"/>
      <c r="D36" s="23" t="s">
        <v>47</v>
      </c>
      <c r="E36" s="81">
        <v>1</v>
      </c>
      <c r="F36" s="22" t="s">
        <v>15</v>
      </c>
      <c r="G36" s="79">
        <v>12300</v>
      </c>
      <c r="H36" s="64">
        <f t="shared" si="1"/>
        <v>12300</v>
      </c>
    </row>
    <row r="37" spans="1:8" ht="24" customHeight="1" x14ac:dyDescent="0.15">
      <c r="A37" s="144"/>
      <c r="B37" s="132"/>
      <c r="C37" s="138"/>
      <c r="D37" s="23" t="s">
        <v>48</v>
      </c>
      <c r="E37" s="81">
        <v>1</v>
      </c>
      <c r="F37" s="22" t="s">
        <v>15</v>
      </c>
      <c r="G37" s="79">
        <v>17100</v>
      </c>
      <c r="H37" s="64">
        <f t="shared" si="1"/>
        <v>17100</v>
      </c>
    </row>
    <row r="38" spans="1:8" ht="24" customHeight="1" x14ac:dyDescent="0.15">
      <c r="A38" s="144"/>
      <c r="B38" s="133"/>
      <c r="C38" s="139"/>
      <c r="D38" s="23" t="s">
        <v>49</v>
      </c>
      <c r="E38" s="81"/>
      <c r="F38" s="22" t="s">
        <v>15</v>
      </c>
      <c r="G38" s="79">
        <v>18900</v>
      </c>
      <c r="H38" s="64">
        <f t="shared" si="1"/>
        <v>0</v>
      </c>
    </row>
    <row r="39" spans="1:8" ht="24" customHeight="1" x14ac:dyDescent="0.15">
      <c r="A39" s="144"/>
      <c r="B39" s="131" t="s">
        <v>17</v>
      </c>
      <c r="C39" s="44" t="s">
        <v>43</v>
      </c>
      <c r="D39" s="25" t="s">
        <v>44</v>
      </c>
      <c r="E39" s="81"/>
      <c r="F39" s="24" t="s">
        <v>15</v>
      </c>
      <c r="G39" s="80">
        <v>0</v>
      </c>
      <c r="H39" s="64">
        <f t="shared" si="1"/>
        <v>0</v>
      </c>
    </row>
    <row r="40" spans="1:8" ht="24" customHeight="1" x14ac:dyDescent="0.15">
      <c r="A40" s="144"/>
      <c r="B40" s="132"/>
      <c r="C40" s="140" t="s">
        <v>45</v>
      </c>
      <c r="D40" s="25" t="s">
        <v>46</v>
      </c>
      <c r="E40" s="81"/>
      <c r="F40" s="24" t="s">
        <v>15</v>
      </c>
      <c r="G40" s="80">
        <v>5000</v>
      </c>
      <c r="H40" s="64">
        <f t="shared" si="1"/>
        <v>0</v>
      </c>
    </row>
    <row r="41" spans="1:8" ht="24" customHeight="1" x14ac:dyDescent="0.15">
      <c r="A41" s="144"/>
      <c r="B41" s="132"/>
      <c r="C41" s="141"/>
      <c r="D41" s="25" t="s">
        <v>47</v>
      </c>
      <c r="E41" s="81">
        <v>4</v>
      </c>
      <c r="F41" s="24" t="s">
        <v>15</v>
      </c>
      <c r="G41" s="80">
        <v>6600</v>
      </c>
      <c r="H41" s="64">
        <f t="shared" si="1"/>
        <v>26400</v>
      </c>
    </row>
    <row r="42" spans="1:8" ht="24" customHeight="1" x14ac:dyDescent="0.15">
      <c r="A42" s="144"/>
      <c r="B42" s="132"/>
      <c r="C42" s="141"/>
      <c r="D42" s="25" t="s">
        <v>48</v>
      </c>
      <c r="E42" s="81"/>
      <c r="F42" s="24" t="s">
        <v>15</v>
      </c>
      <c r="G42" s="80">
        <v>8200</v>
      </c>
      <c r="H42" s="64">
        <f t="shared" si="1"/>
        <v>0</v>
      </c>
    </row>
    <row r="43" spans="1:8" ht="24" customHeight="1" x14ac:dyDescent="0.15">
      <c r="A43" s="145"/>
      <c r="B43" s="133"/>
      <c r="C43" s="142"/>
      <c r="D43" s="25" t="s">
        <v>49</v>
      </c>
      <c r="E43" s="81"/>
      <c r="F43" s="24" t="s">
        <v>15</v>
      </c>
      <c r="G43" s="80">
        <v>8800</v>
      </c>
      <c r="H43" s="64">
        <f t="shared" si="1"/>
        <v>0</v>
      </c>
    </row>
    <row r="44" spans="1:8" ht="24" customHeight="1" x14ac:dyDescent="0.15">
      <c r="A44" s="163" t="s">
        <v>75</v>
      </c>
      <c r="B44" s="149" t="s">
        <v>18</v>
      </c>
      <c r="C44" s="150"/>
      <c r="D44" s="151"/>
      <c r="E44" s="74">
        <v>5</v>
      </c>
      <c r="F44" s="13" t="s">
        <v>15</v>
      </c>
      <c r="G44" s="65">
        <v>17650</v>
      </c>
      <c r="H44" s="64">
        <f t="shared" si="1"/>
        <v>88250</v>
      </c>
    </row>
    <row r="45" spans="1:8" ht="24" customHeight="1" x14ac:dyDescent="0.15">
      <c r="A45" s="164"/>
      <c r="B45" s="149" t="s">
        <v>19</v>
      </c>
      <c r="C45" s="150"/>
      <c r="D45" s="151"/>
      <c r="E45" s="74">
        <v>2</v>
      </c>
      <c r="F45" s="13" t="s">
        <v>15</v>
      </c>
      <c r="G45" s="65">
        <v>12850</v>
      </c>
      <c r="H45" s="64">
        <f t="shared" si="1"/>
        <v>25700</v>
      </c>
    </row>
    <row r="46" spans="1:8" ht="24" customHeight="1" x14ac:dyDescent="0.15">
      <c r="A46" s="158"/>
      <c r="B46" s="149" t="s">
        <v>20</v>
      </c>
      <c r="C46" s="150"/>
      <c r="D46" s="151"/>
      <c r="E46" s="74">
        <v>4</v>
      </c>
      <c r="F46" s="13" t="s">
        <v>15</v>
      </c>
      <c r="G46" s="65">
        <v>17540</v>
      </c>
      <c r="H46" s="64">
        <f t="shared" si="1"/>
        <v>70160</v>
      </c>
    </row>
    <row r="47" spans="1:8" ht="24" customHeight="1" x14ac:dyDescent="0.15">
      <c r="A47" s="101" t="s">
        <v>25</v>
      </c>
      <c r="B47" s="102"/>
      <c r="C47" s="102"/>
      <c r="D47" s="102"/>
      <c r="E47" s="102"/>
      <c r="F47" s="102"/>
      <c r="G47" s="122"/>
      <c r="H47" s="68">
        <f>SUM(H14:H46)</f>
        <v>347910</v>
      </c>
    </row>
    <row r="48" spans="1:8" ht="20.100000000000001" customHeight="1" x14ac:dyDescent="0.15">
      <c r="A48" s="31"/>
      <c r="B48" s="31"/>
      <c r="C48" s="31"/>
      <c r="D48" s="31"/>
      <c r="E48" s="31"/>
      <c r="F48" s="31"/>
      <c r="G48" s="31"/>
      <c r="H48" s="73" t="s">
        <v>109</v>
      </c>
    </row>
    <row r="49" spans="1:8" ht="4.5" customHeight="1" x14ac:dyDescent="0.15">
      <c r="A49" s="39"/>
      <c r="B49" s="39"/>
      <c r="C49" s="39"/>
      <c r="D49" s="39"/>
      <c r="E49" s="39"/>
      <c r="F49" s="39"/>
      <c r="G49" s="39"/>
      <c r="H49" s="40"/>
    </row>
    <row r="50" spans="1:8" ht="24" customHeight="1" x14ac:dyDescent="0.15">
      <c r="A50" s="123" t="s">
        <v>114</v>
      </c>
      <c r="B50" s="126" t="s">
        <v>116</v>
      </c>
      <c r="C50" s="127"/>
      <c r="D50" s="30" t="s">
        <v>26</v>
      </c>
      <c r="E50" s="82">
        <v>2</v>
      </c>
      <c r="F50" s="83" t="s">
        <v>16</v>
      </c>
      <c r="G50" s="66">
        <v>72000</v>
      </c>
      <c r="H50" s="64">
        <f t="shared" ref="H50:H81" si="2">E50*G50</f>
        <v>144000</v>
      </c>
    </row>
    <row r="51" spans="1:8" ht="24" customHeight="1" x14ac:dyDescent="0.15">
      <c r="A51" s="124"/>
      <c r="B51" s="128"/>
      <c r="C51" s="129"/>
      <c r="D51" s="30" t="s">
        <v>12</v>
      </c>
      <c r="E51" s="82"/>
      <c r="F51" s="83" t="s">
        <v>16</v>
      </c>
      <c r="G51" s="66">
        <v>80000</v>
      </c>
      <c r="H51" s="64">
        <f t="shared" si="2"/>
        <v>0</v>
      </c>
    </row>
    <row r="52" spans="1:8" ht="24" customHeight="1" x14ac:dyDescent="0.15">
      <c r="A52" s="125"/>
      <c r="B52" s="128"/>
      <c r="C52" s="129"/>
      <c r="D52" s="30" t="s">
        <v>11</v>
      </c>
      <c r="E52" s="85"/>
      <c r="F52" s="83" t="s">
        <v>16</v>
      </c>
      <c r="G52" s="66">
        <v>64000</v>
      </c>
      <c r="H52" s="64">
        <f t="shared" si="2"/>
        <v>0</v>
      </c>
    </row>
    <row r="53" spans="1:8" ht="24" customHeight="1" x14ac:dyDescent="0.15">
      <c r="A53" s="123" t="s">
        <v>115</v>
      </c>
      <c r="B53" s="126" t="s">
        <v>117</v>
      </c>
      <c r="C53" s="127"/>
      <c r="D53" s="30" t="s">
        <v>26</v>
      </c>
      <c r="E53" s="82">
        <v>3</v>
      </c>
      <c r="F53" s="83" t="s">
        <v>16</v>
      </c>
      <c r="G53" s="66">
        <v>69000</v>
      </c>
      <c r="H53" s="64">
        <f t="shared" si="2"/>
        <v>207000</v>
      </c>
    </row>
    <row r="54" spans="1:8" ht="24" customHeight="1" x14ac:dyDescent="0.15">
      <c r="A54" s="124"/>
      <c r="B54" s="128"/>
      <c r="C54" s="129"/>
      <c r="D54" s="30" t="s">
        <v>12</v>
      </c>
      <c r="E54" s="82">
        <v>2</v>
      </c>
      <c r="F54" s="83" t="s">
        <v>16</v>
      </c>
      <c r="G54" s="66">
        <v>77000</v>
      </c>
      <c r="H54" s="64">
        <f t="shared" si="2"/>
        <v>154000</v>
      </c>
    </row>
    <row r="55" spans="1:8" ht="24" customHeight="1" x14ac:dyDescent="0.15">
      <c r="A55" s="125"/>
      <c r="B55" s="128"/>
      <c r="C55" s="129"/>
      <c r="D55" s="30" t="s">
        <v>11</v>
      </c>
      <c r="E55" s="85">
        <v>4</v>
      </c>
      <c r="F55" s="83" t="s">
        <v>16</v>
      </c>
      <c r="G55" s="66">
        <v>61000</v>
      </c>
      <c r="H55" s="64">
        <f t="shared" si="2"/>
        <v>244000</v>
      </c>
    </row>
    <row r="56" spans="1:8" ht="24" customHeight="1" x14ac:dyDescent="0.15">
      <c r="A56" s="123" t="s">
        <v>51</v>
      </c>
      <c r="B56" s="95" t="s">
        <v>118</v>
      </c>
      <c r="C56" s="96"/>
      <c r="D56" s="30" t="s">
        <v>26</v>
      </c>
      <c r="E56" s="82">
        <v>6</v>
      </c>
      <c r="F56" s="83" t="s">
        <v>16</v>
      </c>
      <c r="G56" s="66">
        <v>18000</v>
      </c>
      <c r="H56" s="64">
        <f t="shared" si="2"/>
        <v>108000</v>
      </c>
    </row>
    <row r="57" spans="1:8" ht="24" customHeight="1" x14ac:dyDescent="0.15">
      <c r="A57" s="124"/>
      <c r="B57" s="97"/>
      <c r="C57" s="98"/>
      <c r="D57" s="30" t="s">
        <v>12</v>
      </c>
      <c r="E57" s="82"/>
      <c r="F57" s="83" t="s">
        <v>16</v>
      </c>
      <c r="G57" s="66">
        <v>21000</v>
      </c>
      <c r="H57" s="64">
        <f t="shared" si="2"/>
        <v>0</v>
      </c>
    </row>
    <row r="58" spans="1:8" ht="24" customHeight="1" x14ac:dyDescent="0.15">
      <c r="A58" s="124"/>
      <c r="B58" s="99"/>
      <c r="C58" s="100"/>
      <c r="D58" s="30" t="s">
        <v>11</v>
      </c>
      <c r="E58" s="82">
        <v>3</v>
      </c>
      <c r="F58" s="83" t="s">
        <v>16</v>
      </c>
      <c r="G58" s="66">
        <v>15000</v>
      </c>
      <c r="H58" s="64">
        <f t="shared" si="2"/>
        <v>45000</v>
      </c>
    </row>
    <row r="59" spans="1:8" ht="24" customHeight="1" x14ac:dyDescent="0.15">
      <c r="A59" s="125"/>
      <c r="B59" s="32" t="s">
        <v>52</v>
      </c>
      <c r="C59" s="14"/>
      <c r="D59" s="30" t="s">
        <v>12</v>
      </c>
      <c r="E59" s="82">
        <v>2</v>
      </c>
      <c r="F59" s="83" t="s">
        <v>16</v>
      </c>
      <c r="G59" s="66">
        <v>12000</v>
      </c>
      <c r="H59" s="64">
        <f t="shared" si="2"/>
        <v>24000</v>
      </c>
    </row>
    <row r="60" spans="1:8" ht="24" customHeight="1" x14ac:dyDescent="0.15">
      <c r="A60" s="157" t="s">
        <v>27</v>
      </c>
      <c r="B60" s="159" t="s">
        <v>28</v>
      </c>
      <c r="C60" s="160"/>
      <c r="D60" s="30" t="s">
        <v>26</v>
      </c>
      <c r="E60" s="82">
        <v>11</v>
      </c>
      <c r="F60" s="83" t="s">
        <v>16</v>
      </c>
      <c r="G60" s="66">
        <v>8000</v>
      </c>
      <c r="H60" s="64">
        <f t="shared" si="2"/>
        <v>88000</v>
      </c>
    </row>
    <row r="61" spans="1:8" ht="24" customHeight="1" x14ac:dyDescent="0.15">
      <c r="A61" s="158"/>
      <c r="B61" s="161"/>
      <c r="C61" s="162"/>
      <c r="D61" s="30" t="s">
        <v>11</v>
      </c>
      <c r="E61" s="82">
        <v>6</v>
      </c>
      <c r="F61" s="83" t="s">
        <v>16</v>
      </c>
      <c r="G61" s="66">
        <v>7000</v>
      </c>
      <c r="H61" s="64">
        <f t="shared" si="2"/>
        <v>42000</v>
      </c>
    </row>
    <row r="62" spans="1:8" ht="24" customHeight="1" x14ac:dyDescent="0.15">
      <c r="A62" s="103" t="s">
        <v>53</v>
      </c>
      <c r="B62" s="106" t="s">
        <v>61</v>
      </c>
      <c r="C62" s="107"/>
      <c r="D62" s="11" t="s">
        <v>62</v>
      </c>
      <c r="E62" s="82">
        <v>7</v>
      </c>
      <c r="F62" s="83" t="s">
        <v>16</v>
      </c>
      <c r="G62" s="66">
        <v>8000</v>
      </c>
      <c r="H62" s="64">
        <f t="shared" si="2"/>
        <v>56000</v>
      </c>
    </row>
    <row r="63" spans="1:8" ht="24" customHeight="1" x14ac:dyDescent="0.15">
      <c r="A63" s="104"/>
      <c r="B63" s="108"/>
      <c r="C63" s="109"/>
      <c r="D63" s="11" t="s">
        <v>63</v>
      </c>
      <c r="E63" s="82">
        <v>7</v>
      </c>
      <c r="F63" s="83" t="s">
        <v>16</v>
      </c>
      <c r="G63" s="66">
        <v>12000</v>
      </c>
      <c r="H63" s="64">
        <f t="shared" si="2"/>
        <v>84000</v>
      </c>
    </row>
    <row r="64" spans="1:8" ht="24" customHeight="1" x14ac:dyDescent="0.15">
      <c r="A64" s="104"/>
      <c r="B64" s="108"/>
      <c r="C64" s="109"/>
      <c r="D64" s="11" t="s">
        <v>64</v>
      </c>
      <c r="E64" s="82"/>
      <c r="F64" s="83" t="s">
        <v>16</v>
      </c>
      <c r="G64" s="66">
        <v>9000</v>
      </c>
      <c r="H64" s="64">
        <f t="shared" si="2"/>
        <v>0</v>
      </c>
    </row>
    <row r="65" spans="1:8" ht="24" customHeight="1" x14ac:dyDescent="0.15">
      <c r="A65" s="104"/>
      <c r="B65" s="108"/>
      <c r="C65" s="109"/>
      <c r="D65" s="11" t="s">
        <v>65</v>
      </c>
      <c r="E65" s="82"/>
      <c r="F65" s="83" t="s">
        <v>16</v>
      </c>
      <c r="G65" s="66">
        <v>11000</v>
      </c>
      <c r="H65" s="64">
        <f t="shared" si="2"/>
        <v>0</v>
      </c>
    </row>
    <row r="66" spans="1:8" ht="24" customHeight="1" x14ac:dyDescent="0.15">
      <c r="A66" s="104"/>
      <c r="B66" s="110"/>
      <c r="C66" s="111"/>
      <c r="D66" s="11" t="s">
        <v>11</v>
      </c>
      <c r="E66" s="82">
        <v>6</v>
      </c>
      <c r="F66" s="83" t="s">
        <v>16</v>
      </c>
      <c r="G66" s="66">
        <v>7000</v>
      </c>
      <c r="H66" s="64">
        <f t="shared" si="2"/>
        <v>42000</v>
      </c>
    </row>
    <row r="67" spans="1:8" ht="24" customHeight="1" x14ac:dyDescent="0.15">
      <c r="A67" s="104"/>
      <c r="B67" s="112" t="s">
        <v>76</v>
      </c>
      <c r="C67" s="113"/>
      <c r="D67" s="12" t="s">
        <v>62</v>
      </c>
      <c r="E67" s="82">
        <v>7</v>
      </c>
      <c r="F67" s="83" t="s">
        <v>16</v>
      </c>
      <c r="G67" s="66">
        <v>11000</v>
      </c>
      <c r="H67" s="64">
        <f t="shared" si="2"/>
        <v>77000</v>
      </c>
    </row>
    <row r="68" spans="1:8" ht="24" customHeight="1" x14ac:dyDescent="0.15">
      <c r="A68" s="104"/>
      <c r="B68" s="114"/>
      <c r="C68" s="115"/>
      <c r="D68" s="12" t="s">
        <v>63</v>
      </c>
      <c r="E68" s="82">
        <v>7</v>
      </c>
      <c r="F68" s="83" t="s">
        <v>16</v>
      </c>
      <c r="G68" s="66">
        <v>16000</v>
      </c>
      <c r="H68" s="64">
        <f t="shared" si="2"/>
        <v>112000</v>
      </c>
    </row>
    <row r="69" spans="1:8" ht="24" customHeight="1" x14ac:dyDescent="0.15">
      <c r="A69" s="104"/>
      <c r="B69" s="114"/>
      <c r="C69" s="115"/>
      <c r="D69" s="12" t="s">
        <v>64</v>
      </c>
      <c r="E69" s="82"/>
      <c r="F69" s="83" t="s">
        <v>16</v>
      </c>
      <c r="G69" s="66">
        <v>12000</v>
      </c>
      <c r="H69" s="64">
        <f t="shared" si="2"/>
        <v>0</v>
      </c>
    </row>
    <row r="70" spans="1:8" ht="24" customHeight="1" x14ac:dyDescent="0.15">
      <c r="A70" s="104"/>
      <c r="B70" s="114"/>
      <c r="C70" s="115"/>
      <c r="D70" s="12" t="s">
        <v>65</v>
      </c>
      <c r="E70" s="82"/>
      <c r="F70" s="83" t="s">
        <v>16</v>
      </c>
      <c r="G70" s="66">
        <v>14000</v>
      </c>
      <c r="H70" s="64">
        <f t="shared" si="2"/>
        <v>0</v>
      </c>
    </row>
    <row r="71" spans="1:8" ht="24" customHeight="1" x14ac:dyDescent="0.15">
      <c r="A71" s="105"/>
      <c r="B71" s="116"/>
      <c r="C71" s="117"/>
      <c r="D71" s="12" t="s">
        <v>11</v>
      </c>
      <c r="E71" s="82">
        <v>6</v>
      </c>
      <c r="F71" s="83" t="s">
        <v>16</v>
      </c>
      <c r="G71" s="66">
        <v>10000</v>
      </c>
      <c r="H71" s="64">
        <f t="shared" si="2"/>
        <v>60000</v>
      </c>
    </row>
    <row r="72" spans="1:8" ht="24" customHeight="1" x14ac:dyDescent="0.15">
      <c r="A72" s="123" t="s">
        <v>29</v>
      </c>
      <c r="B72" s="106" t="s">
        <v>61</v>
      </c>
      <c r="C72" s="107"/>
      <c r="D72" s="11" t="s">
        <v>62</v>
      </c>
      <c r="E72" s="82">
        <v>6</v>
      </c>
      <c r="F72" s="83" t="s">
        <v>16</v>
      </c>
      <c r="G72" s="66">
        <v>6000</v>
      </c>
      <c r="H72" s="64">
        <f t="shared" si="2"/>
        <v>36000</v>
      </c>
    </row>
    <row r="73" spans="1:8" ht="24" customHeight="1" x14ac:dyDescent="0.15">
      <c r="A73" s="152"/>
      <c r="B73" s="108"/>
      <c r="C73" s="109"/>
      <c r="D73" s="11" t="s">
        <v>63</v>
      </c>
      <c r="E73" s="82">
        <v>7</v>
      </c>
      <c r="F73" s="83" t="s">
        <v>16</v>
      </c>
      <c r="G73" s="66">
        <v>11000</v>
      </c>
      <c r="H73" s="64">
        <f t="shared" si="2"/>
        <v>77000</v>
      </c>
    </row>
    <row r="74" spans="1:8" ht="24" customHeight="1" x14ac:dyDescent="0.15">
      <c r="A74" s="152"/>
      <c r="B74" s="108"/>
      <c r="C74" s="109"/>
      <c r="D74" s="11" t="s">
        <v>64</v>
      </c>
      <c r="E74" s="82"/>
      <c r="F74" s="83" t="s">
        <v>16</v>
      </c>
      <c r="G74" s="66">
        <v>7000</v>
      </c>
      <c r="H74" s="64">
        <f t="shared" si="2"/>
        <v>0</v>
      </c>
    </row>
    <row r="75" spans="1:8" ht="24" customHeight="1" x14ac:dyDescent="0.15">
      <c r="A75" s="152"/>
      <c r="B75" s="108"/>
      <c r="C75" s="109"/>
      <c r="D75" s="11" t="s">
        <v>65</v>
      </c>
      <c r="E75" s="82"/>
      <c r="F75" s="83" t="s">
        <v>16</v>
      </c>
      <c r="G75" s="66">
        <v>9000</v>
      </c>
      <c r="H75" s="64">
        <f t="shared" si="2"/>
        <v>0</v>
      </c>
    </row>
    <row r="76" spans="1:8" ht="24" customHeight="1" x14ac:dyDescent="0.15">
      <c r="A76" s="152"/>
      <c r="B76" s="110"/>
      <c r="C76" s="111"/>
      <c r="D76" s="11" t="s">
        <v>11</v>
      </c>
      <c r="E76" s="82">
        <v>6</v>
      </c>
      <c r="F76" s="83" t="s">
        <v>16</v>
      </c>
      <c r="G76" s="66">
        <v>6000</v>
      </c>
      <c r="H76" s="64">
        <f t="shared" si="2"/>
        <v>36000</v>
      </c>
    </row>
    <row r="77" spans="1:8" ht="24" customHeight="1" x14ac:dyDescent="0.15">
      <c r="A77" s="152"/>
      <c r="B77" s="112" t="s">
        <v>76</v>
      </c>
      <c r="C77" s="113"/>
      <c r="D77" s="12" t="s">
        <v>62</v>
      </c>
      <c r="E77" s="82">
        <v>6</v>
      </c>
      <c r="F77" s="83" t="s">
        <v>16</v>
      </c>
      <c r="G77" s="66">
        <v>10000</v>
      </c>
      <c r="H77" s="64">
        <f t="shared" si="2"/>
        <v>60000</v>
      </c>
    </row>
    <row r="78" spans="1:8" ht="24" customHeight="1" x14ac:dyDescent="0.15">
      <c r="A78" s="152"/>
      <c r="B78" s="114"/>
      <c r="C78" s="115"/>
      <c r="D78" s="12" t="s">
        <v>63</v>
      </c>
      <c r="E78" s="82">
        <v>7</v>
      </c>
      <c r="F78" s="83" t="s">
        <v>16</v>
      </c>
      <c r="G78" s="66">
        <v>14000</v>
      </c>
      <c r="H78" s="64">
        <f t="shared" si="2"/>
        <v>98000</v>
      </c>
    </row>
    <row r="79" spans="1:8" ht="24" customHeight="1" x14ac:dyDescent="0.15">
      <c r="A79" s="152"/>
      <c r="B79" s="114"/>
      <c r="C79" s="115"/>
      <c r="D79" s="12" t="s">
        <v>64</v>
      </c>
      <c r="E79" s="82"/>
      <c r="F79" s="83" t="s">
        <v>16</v>
      </c>
      <c r="G79" s="66">
        <v>11000</v>
      </c>
      <c r="H79" s="64">
        <f t="shared" si="2"/>
        <v>0</v>
      </c>
    </row>
    <row r="80" spans="1:8" ht="24" customHeight="1" x14ac:dyDescent="0.15">
      <c r="A80" s="152"/>
      <c r="B80" s="114"/>
      <c r="C80" s="115"/>
      <c r="D80" s="12" t="s">
        <v>65</v>
      </c>
      <c r="E80" s="82"/>
      <c r="F80" s="83" t="s">
        <v>16</v>
      </c>
      <c r="G80" s="66">
        <v>13000</v>
      </c>
      <c r="H80" s="64">
        <f t="shared" si="2"/>
        <v>0</v>
      </c>
    </row>
    <row r="81" spans="1:8" ht="24" customHeight="1" x14ac:dyDescent="0.15">
      <c r="A81" s="153"/>
      <c r="B81" s="116"/>
      <c r="C81" s="117"/>
      <c r="D81" s="12" t="s">
        <v>11</v>
      </c>
      <c r="E81" s="82">
        <v>6</v>
      </c>
      <c r="F81" s="83" t="s">
        <v>16</v>
      </c>
      <c r="G81" s="66">
        <v>9000</v>
      </c>
      <c r="H81" s="64">
        <f t="shared" si="2"/>
        <v>54000</v>
      </c>
    </row>
    <row r="82" spans="1:8" ht="24" customHeight="1" x14ac:dyDescent="0.15">
      <c r="A82" s="101" t="s">
        <v>30</v>
      </c>
      <c r="B82" s="102"/>
      <c r="C82" s="102"/>
      <c r="D82" s="102"/>
      <c r="E82" s="26"/>
      <c r="F82" s="33"/>
      <c r="G82" s="67"/>
      <c r="H82" s="64">
        <f>SUM(H50:H81)</f>
        <v>1848000</v>
      </c>
    </row>
    <row r="83" spans="1:8" ht="24" customHeight="1" x14ac:dyDescent="0.15">
      <c r="A83" s="101" t="s">
        <v>77</v>
      </c>
      <c r="B83" s="102"/>
      <c r="C83" s="102"/>
      <c r="D83" s="102"/>
      <c r="E83" s="26"/>
      <c r="F83" s="33"/>
      <c r="G83" s="67"/>
      <c r="H83" s="64">
        <f>ROUNDDOWN(H82*0.1,0)</f>
        <v>184800</v>
      </c>
    </row>
    <row r="84" spans="1:8" ht="24" customHeight="1" x14ac:dyDescent="0.15">
      <c r="A84" s="101" t="s">
        <v>54</v>
      </c>
      <c r="B84" s="102"/>
      <c r="C84" s="102"/>
      <c r="D84" s="102"/>
      <c r="E84" s="26"/>
      <c r="F84" s="33"/>
      <c r="G84" s="67"/>
      <c r="H84" s="64">
        <f>SUM(H47,H82:H83)</f>
        <v>2380710</v>
      </c>
    </row>
    <row r="85" spans="1:8" ht="3.75" customHeight="1" x14ac:dyDescent="0.15"/>
    <row r="86" spans="1:8" ht="24" customHeight="1" x14ac:dyDescent="0.15">
      <c r="A86" s="101" t="s">
        <v>56</v>
      </c>
      <c r="B86" s="102"/>
      <c r="C86" s="102"/>
      <c r="D86" s="102"/>
      <c r="E86" s="26"/>
      <c r="F86" s="33"/>
      <c r="G86" s="26"/>
      <c r="H86" s="68">
        <f>SUM(H47,H82)</f>
        <v>2195910</v>
      </c>
    </row>
    <row r="87" spans="1:8" ht="5.25" customHeight="1" x14ac:dyDescent="0.15">
      <c r="C87" s="31"/>
    </row>
    <row r="88" spans="1:8" ht="17.25" customHeight="1" x14ac:dyDescent="0.15">
      <c r="H88" s="50" t="s">
        <v>73</v>
      </c>
    </row>
    <row r="90" spans="1:8" ht="17.25" customHeight="1" x14ac:dyDescent="0.15">
      <c r="E90"/>
    </row>
  </sheetData>
  <sheetProtection formatCells="0"/>
  <mergeCells count="40">
    <mergeCell ref="A82:D82"/>
    <mergeCell ref="A83:D83"/>
    <mergeCell ref="A84:D84"/>
    <mergeCell ref="A86:D86"/>
    <mergeCell ref="F10:H10"/>
    <mergeCell ref="F11:H11"/>
    <mergeCell ref="F12:H12"/>
    <mergeCell ref="A62:A71"/>
    <mergeCell ref="B62:C66"/>
    <mergeCell ref="B67:C71"/>
    <mergeCell ref="A72:A81"/>
    <mergeCell ref="B72:C76"/>
    <mergeCell ref="B77:C81"/>
    <mergeCell ref="A47:G47"/>
    <mergeCell ref="A50:A52"/>
    <mergeCell ref="B50:C52"/>
    <mergeCell ref="A56:A59"/>
    <mergeCell ref="B56:C58"/>
    <mergeCell ref="A60:A61"/>
    <mergeCell ref="B60:C61"/>
    <mergeCell ref="B39:B43"/>
    <mergeCell ref="C40:C43"/>
    <mergeCell ref="A44:A46"/>
    <mergeCell ref="B44:D44"/>
    <mergeCell ref="B45:D45"/>
    <mergeCell ref="B46:D46"/>
    <mergeCell ref="A14:A43"/>
    <mergeCell ref="B14:B18"/>
    <mergeCell ref="C15:C18"/>
    <mergeCell ref="A53:A55"/>
    <mergeCell ref="B53:C55"/>
    <mergeCell ref="B29:B33"/>
    <mergeCell ref="C30:C33"/>
    <mergeCell ref="B34:B38"/>
    <mergeCell ref="C35:C38"/>
    <mergeCell ref="A13:D13"/>
    <mergeCell ref="B19:B23"/>
    <mergeCell ref="C20:C23"/>
    <mergeCell ref="B24:B28"/>
    <mergeCell ref="C25:C28"/>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7" fitToHeight="0" orientation="portrait" r:id="rId1"/>
  <headerFooter>
    <oddFooter>&amp;C&amp;N－&amp;P</oddFooter>
  </headerFooter>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2014-05-27T13:20:58Z</dcterms:created>
  <dcterms:modified xsi:type="dcterms:W3CDTF">2026-06-24T00:03:12Z</dcterms:modified>
</cp:coreProperties>
</file>