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00" windowHeight="5460" tabRatio="756" activeTab="0"/>
  </bookViews>
  <sheets>
    <sheet name="資料Ⅲ-43" sheetId="1" r:id="rId1"/>
  </sheets>
  <definedNames>
    <definedName name="_xlnm.Print_Area" localSheetId="0">'資料Ⅲ-43'!$A$1:$E$53</definedName>
  </definedNames>
  <calcPr fullCalcOnLoad="1"/>
</workbook>
</file>

<file path=xl/sharedStrings.xml><?xml version="1.0" encoding="utf-8"?>
<sst xmlns="http://schemas.openxmlformats.org/spreadsheetml/2006/main" count="35" uniqueCount="35">
  <si>
    <t>15
(03)</t>
  </si>
  <si>
    <t>16
(04)</t>
  </si>
  <si>
    <t>17
(05)</t>
  </si>
  <si>
    <t>18
(06)</t>
  </si>
  <si>
    <t>19
(07)</t>
  </si>
  <si>
    <t>20
(08)</t>
  </si>
  <si>
    <r>
      <t>21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09</t>
    </r>
    <r>
      <rPr>
        <sz val="11"/>
        <rFont val="ＭＳ Ｐゴシック"/>
        <family val="3"/>
      </rPr>
      <t>)</t>
    </r>
  </si>
  <si>
    <t>年</t>
  </si>
  <si>
    <r>
      <t>22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)</t>
    </r>
  </si>
  <si>
    <r>
      <t>23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</si>
  <si>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r>
      <t>24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)</t>
    </r>
  </si>
  <si>
    <t>製品輸入</t>
  </si>
  <si>
    <t>国内生産（輸入材）</t>
  </si>
  <si>
    <t>国内生産（国産材）</t>
  </si>
  <si>
    <r>
      <t>25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)</t>
    </r>
  </si>
  <si>
    <r>
      <t>26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)</t>
    </r>
  </si>
  <si>
    <t>資料：林野庁「木材需給表」</t>
  </si>
  <si>
    <t>計</t>
  </si>
  <si>
    <t>国内生産における国産材の割合（右軸）</t>
  </si>
  <si>
    <t>（％）</t>
  </si>
  <si>
    <r>
      <t>27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15)</t>
    </r>
  </si>
  <si>
    <t>○合板用材の供給量の推移</t>
  </si>
  <si>
    <t>H11
(1999)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</si>
  <si>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</si>
  <si>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</si>
  <si>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28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16)</t>
    </r>
  </si>
  <si>
    <t>需要量全体のうちの国産材の割合（右軸）</t>
  </si>
  <si>
    <t>国内生産小計</t>
  </si>
  <si>
    <t>輸入材／国内生産</t>
  </si>
  <si>
    <t>輸入材／合板用材全体</t>
  </si>
  <si>
    <t>輸入製品／合板用材全体</t>
  </si>
  <si>
    <r>
      <t>29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17)</t>
    </r>
  </si>
  <si>
    <t>14
(2002)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</si>
  <si>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</si>
  <si>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30
(</t>
    </r>
    <r>
      <rPr>
        <sz val="11"/>
        <rFont val="ＭＳ Ｐゴシック"/>
        <family val="3"/>
      </rPr>
      <t>18)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</si>
</sst>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&quot;%&quot;"/>
  </numFmts>
  <fonts count="37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20" fillId="0" borderId="0" xfId="82" applyFont="1">
      <alignment vertical="center"/>
      <protection/>
    </xf>
    <xf numFmtId="0" fontId="0" fillId="0" borderId="0" xfId="82" applyBorder="1">
      <alignment vertical="center"/>
      <protection/>
    </xf>
    <xf numFmtId="0" fontId="0" fillId="0" borderId="0" xfId="82" applyFont="1" applyAlignment="1">
      <alignment vertical="center"/>
      <protection/>
    </xf>
    <xf numFmtId="0" fontId="0" fillId="0" borderId="0" xfId="82" applyAlignment="1">
      <alignment vertical="center"/>
      <protection/>
    </xf>
    <xf numFmtId="0" fontId="0" fillId="0" borderId="0" xfId="82" applyFont="1">
      <alignment vertical="center"/>
      <protection/>
    </xf>
    <xf numFmtId="0" fontId="33" fillId="0" borderId="0" xfId="82" applyFont="1">
      <alignment vertical="center"/>
      <protection/>
    </xf>
    <xf numFmtId="188" fontId="0" fillId="0" borderId="14" xfId="64" applyNumberFormat="1" applyFont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14" xfId="82" applyFont="1" applyBorder="1" applyAlignment="1">
      <alignment horizontal="center" vertical="center" shrinkToFit="1"/>
      <protection/>
    </xf>
    <xf numFmtId="0" fontId="0" fillId="0" borderId="0" xfId="82" applyFont="1" applyAlignment="1">
      <alignment horizontal="right" vertical="center" shrinkToFit="1"/>
      <protection/>
    </xf>
    <xf numFmtId="0" fontId="0" fillId="0" borderId="0" xfId="0" applyNumberFormat="1" applyFill="1" applyBorder="1" applyAlignment="1">
      <alignment horizontal="right" vertical="center" wrapText="1"/>
    </xf>
    <xf numFmtId="188" fontId="0" fillId="0" borderId="0" xfId="64" applyNumberFormat="1" applyFont="1" applyBorder="1" applyAlignment="1">
      <alignment vertical="center"/>
    </xf>
    <xf numFmtId="188" fontId="0" fillId="0" borderId="14" xfId="82" applyNumberFormat="1" applyBorder="1">
      <alignment vertical="center"/>
      <protection/>
    </xf>
    <xf numFmtId="0" fontId="0" fillId="0" borderId="14" xfId="82" applyFont="1" applyBorder="1" applyAlignment="1">
      <alignment horizontal="center" vertical="center"/>
      <protection/>
    </xf>
    <xf numFmtId="0" fontId="0" fillId="0" borderId="0" xfId="82" applyFont="1" applyAlignment="1">
      <alignment horizontal="right" vertical="center"/>
      <protection/>
    </xf>
    <xf numFmtId="0" fontId="0" fillId="0" borderId="14" xfId="82" applyFont="1" applyBorder="1" applyAlignment="1">
      <alignment vertical="center" wrapText="1"/>
      <protection/>
    </xf>
    <xf numFmtId="176" fontId="0" fillId="0" borderId="14" xfId="82" applyNumberFormat="1" applyBorder="1">
      <alignment vertical="center"/>
      <protection/>
    </xf>
    <xf numFmtId="9" fontId="0" fillId="0" borderId="14" xfId="54" applyBorder="1" applyAlignment="1">
      <alignment vertical="center"/>
    </xf>
    <xf numFmtId="0" fontId="0" fillId="0" borderId="14" xfId="82" applyFont="1" applyBorder="1" applyAlignment="1">
      <alignment horizontal="center" vertical="center" wrapText="1" shrinkToFit="1"/>
      <protection/>
    </xf>
    <xf numFmtId="0" fontId="0" fillId="0" borderId="0" xfId="82" applyFont="1" applyBorder="1" applyAlignment="1">
      <alignment vertical="center" wrapText="1"/>
      <protection/>
    </xf>
    <xf numFmtId="38" fontId="0" fillId="0" borderId="0" xfId="64" applyBorder="1" applyAlignment="1">
      <alignment vertical="center"/>
    </xf>
    <xf numFmtId="9" fontId="0" fillId="0" borderId="0" xfId="54" applyAlignment="1">
      <alignment vertical="center"/>
    </xf>
    <xf numFmtId="0" fontId="0" fillId="0" borderId="0" xfId="82" applyFont="1" applyAlignment="1">
      <alignment vertical="center" wrapText="1"/>
      <protection/>
    </xf>
    <xf numFmtId="188" fontId="0" fillId="0" borderId="14" xfId="64" applyNumberFormat="1" applyFont="1" applyFill="1" applyBorder="1" applyAlignment="1">
      <alignment vertical="center"/>
    </xf>
    <xf numFmtId="188" fontId="0" fillId="0" borderId="14" xfId="82" applyNumberFormat="1" applyFill="1" applyBorder="1">
      <alignment vertical="center"/>
      <protection/>
    </xf>
    <xf numFmtId="9" fontId="0" fillId="0" borderId="14" xfId="54" applyFill="1" applyBorder="1" applyAlignment="1">
      <alignment vertical="center"/>
    </xf>
    <xf numFmtId="38" fontId="0" fillId="0" borderId="0" xfId="64" applyFill="1" applyBorder="1" applyAlignment="1">
      <alignment vertical="center"/>
    </xf>
    <xf numFmtId="9" fontId="0" fillId="0" borderId="0" xfId="54" applyFill="1" applyAlignment="1">
      <alignment vertical="center"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１９木材 ① (version 5) (最新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2184548"/>
        <c:axId val="67007749"/>
      </c:barChart>
      <c:catAx>
        <c:axId val="5218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07749"/>
        <c:crosses val="autoZero"/>
        <c:auto val="1"/>
        <c:lblOffset val="100"/>
        <c:tickLblSkip val="1"/>
        <c:noMultiLvlLbl val="0"/>
      </c:catAx>
      <c:valAx>
        <c:axId val="67007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84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1105"/>
          <c:w val="0.9185"/>
          <c:h val="0.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'資料Ⅲ-43'!$B$4</c:f>
              <c:strCache>
                <c:ptCount val="1"/>
                <c:pt idx="0">
                  <c:v>国内生産（国産材）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'資料Ⅲ-43'!$A$5:$A$24</c:f>
              <c:strCache/>
            </c:strRef>
          </c:cat>
          <c:val>
            <c:numRef>
              <c:f>'資料Ⅲ-43'!$B$5:$B$24</c:f>
              <c:numCache/>
            </c:numRef>
          </c:val>
        </c:ser>
        <c:ser>
          <c:idx val="3"/>
          <c:order val="1"/>
          <c:tx>
            <c:strRef>
              <c:f>'資料Ⅲ-43'!$C$4</c:f>
              <c:strCache>
                <c:ptCount val="1"/>
                <c:pt idx="0">
                  <c:v>国内生産（輸入材）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'資料Ⅲ-43'!$A$5:$A$24</c:f>
              <c:strCache/>
            </c:strRef>
          </c:cat>
          <c:val>
            <c:numRef>
              <c:f>'資料Ⅲ-43'!$C$5:$C$24</c:f>
              <c:numCache/>
            </c:numRef>
          </c:val>
        </c:ser>
        <c:ser>
          <c:idx val="1"/>
          <c:order val="2"/>
          <c:tx>
            <c:strRef>
              <c:f>'資料Ⅲ-43'!$D$4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'資料Ⅲ-43'!$A$5:$A$24</c:f>
              <c:strCache/>
            </c:strRef>
          </c:cat>
          <c:val>
            <c:numRef>
              <c:f>'資料Ⅲ-43'!$D$5:$D$24</c:f>
              <c:numCache/>
            </c:numRef>
          </c:val>
        </c:ser>
        <c:ser>
          <c:idx val="4"/>
          <c:order val="5"/>
          <c:tx>
            <c:strRef>
              <c:f>'資料Ⅲ-43'!$E$4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'資料Ⅲ-43'!$E$5:$E$24</c:f>
              <c:numCache/>
            </c:numRef>
          </c:val>
        </c:ser>
        <c:overlap val="100"/>
        <c:axId val="66198830"/>
        <c:axId val="58918559"/>
      </c:barChart>
      <c:lineChart>
        <c:grouping val="standard"/>
        <c:varyColors val="0"/>
        <c:ser>
          <c:idx val="5"/>
          <c:order val="3"/>
          <c:tx>
            <c:strRef>
              <c:f>'資料Ⅲ-43'!$F$4</c:f>
              <c:strCache>
                <c:ptCount val="1"/>
                <c:pt idx="0">
                  <c:v>国内生産における国産材の割合（右軸）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'資料Ⅲ-43'!$A$5:$A$24</c:f>
              <c:strCache/>
            </c:strRef>
          </c:cat>
          <c:val>
            <c:numRef>
              <c:f>'資料Ⅲ-43'!$F$5:$F$24</c:f>
              <c:numCache/>
            </c:numRef>
          </c:val>
          <c:smooth val="0"/>
        </c:ser>
        <c:ser>
          <c:idx val="2"/>
          <c:order val="4"/>
          <c:tx>
            <c:strRef>
              <c:f>'資料Ⅲ-43'!$G$4</c:f>
              <c:strCache>
                <c:ptCount val="1"/>
                <c:pt idx="0">
                  <c:v>需要量全体のうちの国産材の割合（右軸）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'資料Ⅲ-43'!$H$5:$H$24</c:f>
              <c:numCache/>
            </c:numRef>
          </c:val>
          <c:smooth val="0"/>
        </c:ser>
        <c:axId val="60504984"/>
        <c:axId val="7673945"/>
      </c:lineChart>
      <c:catAx>
        <c:axId val="6619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18559"/>
        <c:crosses val="autoZero"/>
        <c:auto val="1"/>
        <c:lblOffset val="100"/>
        <c:tickLblSkip val="3"/>
        <c:noMultiLvlLbl val="0"/>
      </c:catAx>
      <c:valAx>
        <c:axId val="58918559"/>
        <c:scaling>
          <c:orientation val="minMax"/>
          <c:max val="1600"/>
        </c:scaling>
        <c:axPos val="l"/>
        <c:delete val="0"/>
        <c:numFmt formatCode="#,##0_);[Red]\(#,##0\)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98830"/>
        <c:crossesAt val="1"/>
        <c:crossBetween val="between"/>
        <c:dispUnits/>
        <c:majorUnit val="200"/>
      </c:valAx>
      <c:catAx>
        <c:axId val="60504984"/>
        <c:scaling>
          <c:orientation val="minMax"/>
        </c:scaling>
        <c:axPos val="b"/>
        <c:delete val="1"/>
        <c:majorTickMark val="out"/>
        <c:minorTickMark val="none"/>
        <c:tickLblPos val="nextTo"/>
        <c:crossAx val="7673945"/>
        <c:crosses val="autoZero"/>
        <c:auto val="1"/>
        <c:lblOffset val="100"/>
        <c:tickLblSkip val="1"/>
        <c:noMultiLvlLbl val="0"/>
      </c:catAx>
      <c:valAx>
        <c:axId val="7673945"/>
        <c:scaling>
          <c:orientation val="minMax"/>
          <c:max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0498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825"/>
          <c:y val="0"/>
          <c:w val="0.5825"/>
          <c:h val="0.1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0.06075</cdr:y>
    </cdr:from>
    <cdr:to>
      <cdr:x>0.123</cdr:x>
      <cdr:y>0.11675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5250" y="390525"/>
          <a:ext cx="933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0.91675</cdr:x>
      <cdr:y>0.0625</cdr:y>
    </cdr:from>
    <cdr:to>
      <cdr:x>0.99325</cdr:x>
      <cdr:y>0.1185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686675" y="400050"/>
          <a:ext cx="638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26</xdr:row>
      <xdr:rowOff>114300</xdr:rowOff>
    </xdr:from>
    <xdr:to>
      <xdr:col>19</xdr:col>
      <xdr:colOff>0</xdr:colOff>
      <xdr:row>54</xdr:row>
      <xdr:rowOff>0</xdr:rowOff>
    </xdr:to>
    <xdr:graphicFrame>
      <xdr:nvGraphicFramePr>
        <xdr:cNvPr id="1" name="グラフ 5"/>
        <xdr:cNvGraphicFramePr/>
      </xdr:nvGraphicFramePr>
      <xdr:xfrm>
        <a:off x="12020550" y="9153525"/>
        <a:ext cx="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5</xdr:row>
      <xdr:rowOff>0</xdr:rowOff>
    </xdr:from>
    <xdr:to>
      <xdr:col>26</xdr:col>
      <xdr:colOff>323850</xdr:colOff>
      <xdr:row>23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8677275" y="1838325"/>
          <a:ext cx="8391525" cy="6515100"/>
          <a:chOff x="8667750" y="1836964"/>
          <a:chExt cx="8338457" cy="6123215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8667750" y="1836964"/>
          <a:ext cx="8338457" cy="612321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15803385" y="7223862"/>
            <a:ext cx="671246" cy="5388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="80" zoomScaleNormal="80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" width="6.625" style="1" customWidth="1"/>
    <col min="2" max="2" width="10.375" style="1" customWidth="1"/>
    <col min="3" max="9" width="9.625" style="1" customWidth="1"/>
    <col min="10" max="18" width="7.375" style="1" customWidth="1"/>
    <col min="19" max="19" width="7.00390625" style="1" customWidth="1"/>
    <col min="20" max="20" width="8.00390625" style="1" customWidth="1"/>
    <col min="21" max="16384" width="9.00390625" style="1" customWidth="1"/>
  </cols>
  <sheetData>
    <row r="1" spans="1:9" ht="17.25">
      <c r="A1" s="7" t="s">
        <v>21</v>
      </c>
      <c r="F1" s="2"/>
      <c r="G1" s="2"/>
      <c r="H1" s="2"/>
      <c r="I1" s="2"/>
    </row>
    <row r="2" spans="2:9" ht="17.25">
      <c r="B2" s="7"/>
      <c r="F2" s="2"/>
      <c r="G2" s="2"/>
      <c r="H2" s="2"/>
      <c r="I2" s="2"/>
    </row>
    <row r="3" spans="1:9" ht="15.75">
      <c r="A3" s="3"/>
      <c r="B3" s="3"/>
      <c r="D3" s="12"/>
      <c r="E3" s="12" t="s">
        <v>33</v>
      </c>
      <c r="F3" s="17" t="s">
        <v>19</v>
      </c>
      <c r="G3" s="17"/>
      <c r="H3" s="17"/>
      <c r="I3" s="17"/>
    </row>
    <row r="4" spans="1:12" ht="67.5">
      <c r="A4" s="11" t="s">
        <v>7</v>
      </c>
      <c r="B4" s="21" t="s">
        <v>13</v>
      </c>
      <c r="C4" s="21" t="s">
        <v>12</v>
      </c>
      <c r="D4" s="21" t="s">
        <v>11</v>
      </c>
      <c r="E4" s="16" t="s">
        <v>17</v>
      </c>
      <c r="F4" s="18" t="s">
        <v>18</v>
      </c>
      <c r="G4" s="18" t="s">
        <v>26</v>
      </c>
      <c r="H4" s="22"/>
      <c r="I4" s="22" t="s">
        <v>27</v>
      </c>
      <c r="J4" s="25" t="s">
        <v>28</v>
      </c>
      <c r="K4" s="25" t="s">
        <v>29</v>
      </c>
      <c r="L4" s="25" t="s">
        <v>30</v>
      </c>
    </row>
    <row r="5" spans="1:12" ht="27">
      <c r="A5" s="10" t="s">
        <v>22</v>
      </c>
      <c r="B5" s="8">
        <v>15.6</v>
      </c>
      <c r="C5" s="8">
        <v>536.8</v>
      </c>
      <c r="D5" s="8">
        <v>818.1</v>
      </c>
      <c r="E5" s="15">
        <f>SUM(B5:D5)</f>
        <v>1370.5</v>
      </c>
      <c r="F5" s="19">
        <f>100*B5/(B5+C5)</f>
        <v>2.8240405503258508</v>
      </c>
      <c r="G5" s="20">
        <f>B5/E5</f>
        <v>0.011382707041225829</v>
      </c>
      <c r="H5" s="23">
        <f>G5*100</f>
        <v>1.1382707041225828</v>
      </c>
      <c r="I5" s="23">
        <f>B5+C5</f>
        <v>552.4</v>
      </c>
      <c r="J5" s="24">
        <f>C5/I5</f>
        <v>0.9717595944967414</v>
      </c>
      <c r="K5" s="24">
        <f>C5/E5</f>
        <v>0.39168186793141185</v>
      </c>
      <c r="L5" s="24">
        <f>D5/E5</f>
        <v>0.5969354250273623</v>
      </c>
    </row>
    <row r="6" spans="1:12" ht="40.5">
      <c r="A6" s="10" t="s">
        <v>23</v>
      </c>
      <c r="B6" s="8">
        <v>13.8</v>
      </c>
      <c r="C6" s="8">
        <v>526.3</v>
      </c>
      <c r="D6" s="8">
        <v>842.4</v>
      </c>
      <c r="E6" s="15">
        <f aca="true" t="shared" si="0" ref="E6:E19">SUM(B6:D6)</f>
        <v>1382.5</v>
      </c>
      <c r="F6" s="19">
        <f aca="true" t="shared" si="1" ref="F6:F19">100*B6/(B6+C6)</f>
        <v>2.555082392149602</v>
      </c>
      <c r="G6" s="20">
        <f aca="true" t="shared" si="2" ref="G6:G21">B6/E6</f>
        <v>0.009981916817359856</v>
      </c>
      <c r="H6" s="23">
        <f aca="true" t="shared" si="3" ref="H6:H24">G6*100</f>
        <v>0.9981916817359856</v>
      </c>
      <c r="I6" s="23">
        <f aca="true" t="shared" si="4" ref="I6:I21">B6+C6</f>
        <v>540.0999999999999</v>
      </c>
      <c r="J6" s="24">
        <f aca="true" t="shared" si="5" ref="J6:J21">C6/I6</f>
        <v>0.974449176078504</v>
      </c>
      <c r="K6" s="24">
        <f aca="true" t="shared" si="6" ref="K6:K21">C6/E6</f>
        <v>0.38068716094032545</v>
      </c>
      <c r="L6" s="24">
        <f aca="true" t="shared" si="7" ref="L6:L21">D6/E6</f>
        <v>0.6093309222423147</v>
      </c>
    </row>
    <row r="7" spans="1:12" ht="27">
      <c r="A7" s="10" t="s">
        <v>24</v>
      </c>
      <c r="B7" s="8">
        <v>18.2</v>
      </c>
      <c r="C7" s="8">
        <v>446.9</v>
      </c>
      <c r="D7" s="8">
        <v>842.3</v>
      </c>
      <c r="E7" s="15">
        <f t="shared" si="0"/>
        <v>1307.3999999999999</v>
      </c>
      <c r="F7" s="19">
        <f t="shared" si="1"/>
        <v>3.913136959793593</v>
      </c>
      <c r="G7" s="20">
        <f t="shared" si="2"/>
        <v>0.013920758757839989</v>
      </c>
      <c r="H7" s="23">
        <f t="shared" si="3"/>
        <v>1.3920758757839988</v>
      </c>
      <c r="I7" s="23">
        <f t="shared" si="4"/>
        <v>465.09999999999997</v>
      </c>
      <c r="J7" s="24">
        <f t="shared" si="5"/>
        <v>0.960868630402064</v>
      </c>
      <c r="K7" s="24">
        <f t="shared" si="6"/>
        <v>0.3418234664219061</v>
      </c>
      <c r="L7" s="24">
        <f t="shared" si="7"/>
        <v>0.644255774820254</v>
      </c>
    </row>
    <row r="8" spans="1:12" ht="40.5">
      <c r="A8" s="10" t="s">
        <v>32</v>
      </c>
      <c r="B8" s="8">
        <v>27.9</v>
      </c>
      <c r="C8" s="8">
        <v>444.5</v>
      </c>
      <c r="D8" s="8">
        <v>850.2</v>
      </c>
      <c r="E8" s="15">
        <f t="shared" si="0"/>
        <v>1322.6</v>
      </c>
      <c r="F8" s="19">
        <f t="shared" si="1"/>
        <v>5.906011854360711</v>
      </c>
      <c r="G8" s="20">
        <f t="shared" si="2"/>
        <v>0.021094813246635414</v>
      </c>
      <c r="H8" s="23">
        <f t="shared" si="3"/>
        <v>2.1094813246635415</v>
      </c>
      <c r="I8" s="23">
        <f t="shared" si="4"/>
        <v>472.4</v>
      </c>
      <c r="J8" s="24">
        <f t="shared" si="5"/>
        <v>0.940939881456393</v>
      </c>
      <c r="K8" s="24">
        <f t="shared" si="6"/>
        <v>0.3360804476032058</v>
      </c>
      <c r="L8" s="24">
        <f t="shared" si="7"/>
        <v>0.6428247391501588</v>
      </c>
    </row>
    <row r="9" spans="1:12" ht="27">
      <c r="A9" s="9" t="s">
        <v>0</v>
      </c>
      <c r="B9" s="8">
        <v>36</v>
      </c>
      <c r="C9" s="8">
        <v>455.3</v>
      </c>
      <c r="D9" s="8">
        <v>789.7</v>
      </c>
      <c r="E9" s="15">
        <f t="shared" si="0"/>
        <v>1281</v>
      </c>
      <c r="F9" s="19">
        <f t="shared" si="1"/>
        <v>7.327498473437818</v>
      </c>
      <c r="G9" s="20">
        <f t="shared" si="2"/>
        <v>0.02810304449648712</v>
      </c>
      <c r="H9" s="23">
        <f t="shared" si="3"/>
        <v>2.810304449648712</v>
      </c>
      <c r="I9" s="23">
        <f t="shared" si="4"/>
        <v>491.3</v>
      </c>
      <c r="J9" s="24">
        <f t="shared" si="5"/>
        <v>0.9267250152656218</v>
      </c>
      <c r="K9" s="24">
        <f t="shared" si="6"/>
        <v>0.3554254488680718</v>
      </c>
      <c r="L9" s="24">
        <f t="shared" si="7"/>
        <v>0.6164715066354411</v>
      </c>
    </row>
    <row r="10" spans="1:12" ht="27">
      <c r="A10" s="9" t="s">
        <v>1</v>
      </c>
      <c r="B10" s="8">
        <v>54.60000000000001</v>
      </c>
      <c r="C10" s="8">
        <v>484.3</v>
      </c>
      <c r="D10" s="8">
        <v>858.7</v>
      </c>
      <c r="E10" s="15">
        <f t="shared" si="0"/>
        <v>1397.6</v>
      </c>
      <c r="F10" s="19">
        <f t="shared" si="1"/>
        <v>10.131749860827615</v>
      </c>
      <c r="G10" s="20">
        <f t="shared" si="2"/>
        <v>0.03906697195191758</v>
      </c>
      <c r="H10" s="23">
        <f t="shared" si="3"/>
        <v>3.9066971951917577</v>
      </c>
      <c r="I10" s="23">
        <f t="shared" si="4"/>
        <v>538.9</v>
      </c>
      <c r="J10" s="24">
        <f t="shared" si="5"/>
        <v>0.8986825013917239</v>
      </c>
      <c r="K10" s="24">
        <f t="shared" si="6"/>
        <v>0.3465226101888953</v>
      </c>
      <c r="L10" s="24">
        <f t="shared" si="7"/>
        <v>0.6144104178591873</v>
      </c>
    </row>
    <row r="11" spans="1:12" ht="27">
      <c r="A11" s="9" t="s">
        <v>2</v>
      </c>
      <c r="B11" s="8">
        <v>86.3</v>
      </c>
      <c r="C11" s="8">
        <v>377.3</v>
      </c>
      <c r="D11" s="8">
        <v>795</v>
      </c>
      <c r="E11" s="15">
        <f t="shared" si="0"/>
        <v>1258.6</v>
      </c>
      <c r="F11" s="19">
        <f t="shared" si="1"/>
        <v>18.61518550474547</v>
      </c>
      <c r="G11" s="20">
        <f t="shared" si="2"/>
        <v>0.0685682504369935</v>
      </c>
      <c r="H11" s="23">
        <f t="shared" si="3"/>
        <v>6.85682504369935</v>
      </c>
      <c r="I11" s="23">
        <f t="shared" si="4"/>
        <v>463.6</v>
      </c>
      <c r="J11" s="24">
        <f t="shared" si="5"/>
        <v>0.8138481449525453</v>
      </c>
      <c r="K11" s="24">
        <f t="shared" si="6"/>
        <v>0.299777530589544</v>
      </c>
      <c r="L11" s="24">
        <f t="shared" si="7"/>
        <v>0.6316542189734626</v>
      </c>
    </row>
    <row r="12" spans="1:12" ht="27">
      <c r="A12" s="9" t="s">
        <v>3</v>
      </c>
      <c r="B12" s="8">
        <v>114.39999999999999</v>
      </c>
      <c r="C12" s="8">
        <v>403.9</v>
      </c>
      <c r="D12" s="8">
        <v>853.7</v>
      </c>
      <c r="E12" s="15">
        <f t="shared" si="0"/>
        <v>1372</v>
      </c>
      <c r="F12" s="19">
        <f>100*B12/(B12+C12)</f>
        <v>22.07215898128497</v>
      </c>
      <c r="G12" s="20">
        <f>B12/E12</f>
        <v>0.08338192419825072</v>
      </c>
      <c r="H12" s="23">
        <f t="shared" si="3"/>
        <v>8.338192419825072</v>
      </c>
      <c r="I12" s="23">
        <f>B12+C12</f>
        <v>518.3</v>
      </c>
      <c r="J12" s="24">
        <f>C12/I12</f>
        <v>0.7792784101871503</v>
      </c>
      <c r="K12" s="24">
        <f>C12/E12</f>
        <v>0.2943877551020408</v>
      </c>
      <c r="L12" s="24">
        <f t="shared" si="7"/>
        <v>0.6222303206997085</v>
      </c>
    </row>
    <row r="13" spans="1:12" ht="27">
      <c r="A13" s="9" t="s">
        <v>4</v>
      </c>
      <c r="B13" s="8">
        <v>163.2</v>
      </c>
      <c r="C13" s="8">
        <v>359.5</v>
      </c>
      <c r="D13" s="8">
        <v>603.3</v>
      </c>
      <c r="E13" s="15">
        <f t="shared" si="0"/>
        <v>1126</v>
      </c>
      <c r="F13" s="19">
        <f t="shared" si="1"/>
        <v>31.222498565142523</v>
      </c>
      <c r="G13" s="20">
        <f t="shared" si="2"/>
        <v>0.14493783303730018</v>
      </c>
      <c r="H13" s="23">
        <f t="shared" si="3"/>
        <v>14.493783303730018</v>
      </c>
      <c r="I13" s="23">
        <f t="shared" si="4"/>
        <v>522.7</v>
      </c>
      <c r="J13" s="24">
        <f t="shared" si="5"/>
        <v>0.6877750143485747</v>
      </c>
      <c r="K13" s="24">
        <f t="shared" si="6"/>
        <v>0.31927175843694494</v>
      </c>
      <c r="L13" s="24">
        <f t="shared" si="7"/>
        <v>0.5357904085257549</v>
      </c>
    </row>
    <row r="14" spans="1:12" ht="27">
      <c r="A14" s="9" t="s">
        <v>5</v>
      </c>
      <c r="B14" s="8">
        <v>213.7</v>
      </c>
      <c r="C14" s="8">
        <v>184.9</v>
      </c>
      <c r="D14" s="8">
        <v>628.3</v>
      </c>
      <c r="E14" s="15">
        <f t="shared" si="0"/>
        <v>1026.9</v>
      </c>
      <c r="F14" s="19">
        <f t="shared" si="1"/>
        <v>53.61264425489212</v>
      </c>
      <c r="G14" s="20">
        <f t="shared" si="2"/>
        <v>0.20810205472782156</v>
      </c>
      <c r="H14" s="23">
        <f t="shared" si="3"/>
        <v>20.810205472782155</v>
      </c>
      <c r="I14" s="23">
        <f t="shared" si="4"/>
        <v>398.6</v>
      </c>
      <c r="J14" s="24">
        <f t="shared" si="5"/>
        <v>0.4638735574510788</v>
      </c>
      <c r="K14" s="24">
        <f t="shared" si="6"/>
        <v>0.1800564806699776</v>
      </c>
      <c r="L14" s="24">
        <f t="shared" si="7"/>
        <v>0.6118414646022007</v>
      </c>
    </row>
    <row r="15" spans="1:12" ht="27">
      <c r="A15" s="10" t="s">
        <v>6</v>
      </c>
      <c r="B15" s="8">
        <v>197.9</v>
      </c>
      <c r="C15" s="8">
        <v>112.8</v>
      </c>
      <c r="D15" s="8">
        <v>505.6</v>
      </c>
      <c r="E15" s="15">
        <f t="shared" si="0"/>
        <v>816.3</v>
      </c>
      <c r="F15" s="19">
        <f t="shared" si="1"/>
        <v>63.69488252333441</v>
      </c>
      <c r="G15" s="20">
        <f t="shared" si="2"/>
        <v>0.24243537914982238</v>
      </c>
      <c r="H15" s="23">
        <f t="shared" si="3"/>
        <v>24.243537914982237</v>
      </c>
      <c r="I15" s="23">
        <f t="shared" si="4"/>
        <v>310.7</v>
      </c>
      <c r="J15" s="24">
        <f t="shared" si="5"/>
        <v>0.36305117476665594</v>
      </c>
      <c r="K15" s="24">
        <f t="shared" si="6"/>
        <v>0.13818449099595737</v>
      </c>
      <c r="L15" s="24">
        <f t="shared" si="7"/>
        <v>0.6193801298542203</v>
      </c>
    </row>
    <row r="16" spans="1:12" ht="27">
      <c r="A16" s="10" t="s">
        <v>8</v>
      </c>
      <c r="B16" s="8">
        <v>249</v>
      </c>
      <c r="C16" s="8">
        <v>132</v>
      </c>
      <c r="D16" s="8">
        <v>574.5</v>
      </c>
      <c r="E16" s="15">
        <f t="shared" si="0"/>
        <v>955.5</v>
      </c>
      <c r="F16" s="19">
        <f t="shared" si="1"/>
        <v>65.35433070866142</v>
      </c>
      <c r="G16" s="20">
        <f t="shared" si="2"/>
        <v>0.260596546310832</v>
      </c>
      <c r="H16" s="23">
        <f t="shared" si="3"/>
        <v>26.059654631083202</v>
      </c>
      <c r="I16" s="23">
        <f t="shared" si="4"/>
        <v>381</v>
      </c>
      <c r="J16" s="24">
        <f t="shared" si="5"/>
        <v>0.3464566929133858</v>
      </c>
      <c r="K16" s="24">
        <f t="shared" si="6"/>
        <v>0.13814756671899528</v>
      </c>
      <c r="L16" s="24">
        <f t="shared" si="7"/>
        <v>0.6012558869701727</v>
      </c>
    </row>
    <row r="17" spans="1:12" ht="27">
      <c r="A17" s="10" t="s">
        <v>9</v>
      </c>
      <c r="B17" s="8">
        <v>252.4</v>
      </c>
      <c r="C17" s="8">
        <v>133.4</v>
      </c>
      <c r="D17" s="8">
        <v>670.5</v>
      </c>
      <c r="E17" s="15">
        <f t="shared" si="0"/>
        <v>1056.3</v>
      </c>
      <c r="F17" s="19">
        <f t="shared" si="1"/>
        <v>65.4224987039917</v>
      </c>
      <c r="G17" s="20">
        <f t="shared" si="2"/>
        <v>0.23894726876834235</v>
      </c>
      <c r="H17" s="23">
        <f t="shared" si="3"/>
        <v>23.894726876834234</v>
      </c>
      <c r="I17" s="23">
        <f t="shared" si="4"/>
        <v>385.8</v>
      </c>
      <c r="J17" s="24">
        <f t="shared" si="5"/>
        <v>0.34577501296008295</v>
      </c>
      <c r="K17" s="24">
        <f t="shared" si="6"/>
        <v>0.12628987976900502</v>
      </c>
      <c r="L17" s="24">
        <f t="shared" si="7"/>
        <v>0.6347628514626527</v>
      </c>
    </row>
    <row r="18" spans="1:12" ht="27">
      <c r="A18" s="10" t="s">
        <v>10</v>
      </c>
      <c r="B18" s="8">
        <v>260.2</v>
      </c>
      <c r="C18" s="8">
        <v>123.5</v>
      </c>
      <c r="D18" s="8">
        <v>645.7</v>
      </c>
      <c r="E18" s="15">
        <f t="shared" si="0"/>
        <v>1029.4</v>
      </c>
      <c r="F18" s="19">
        <f t="shared" si="1"/>
        <v>67.81339588219964</v>
      </c>
      <c r="G18" s="20">
        <f t="shared" si="2"/>
        <v>0.25276860306974935</v>
      </c>
      <c r="H18" s="23">
        <f t="shared" si="3"/>
        <v>25.276860306974935</v>
      </c>
      <c r="I18" s="23">
        <f t="shared" si="4"/>
        <v>383.7</v>
      </c>
      <c r="J18" s="24">
        <f t="shared" si="5"/>
        <v>0.32186604117800366</v>
      </c>
      <c r="K18" s="24">
        <f t="shared" si="6"/>
        <v>0.11997279968913929</v>
      </c>
      <c r="L18" s="24">
        <f t="shared" si="7"/>
        <v>0.6272585972411113</v>
      </c>
    </row>
    <row r="19" spans="1:12" ht="27">
      <c r="A19" s="10" t="s">
        <v>14</v>
      </c>
      <c r="B19" s="8">
        <v>325.5</v>
      </c>
      <c r="C19" s="8">
        <v>124.3</v>
      </c>
      <c r="D19" s="8">
        <v>673.4</v>
      </c>
      <c r="E19" s="15">
        <f t="shared" si="0"/>
        <v>1123.2</v>
      </c>
      <c r="F19" s="19">
        <f t="shared" si="1"/>
        <v>72.3654957759004</v>
      </c>
      <c r="G19" s="20">
        <f t="shared" si="2"/>
        <v>0.2897970085470085</v>
      </c>
      <c r="H19" s="23">
        <f t="shared" si="3"/>
        <v>28.97970085470085</v>
      </c>
      <c r="I19" s="23">
        <f t="shared" si="4"/>
        <v>449.8</v>
      </c>
      <c r="J19" s="24">
        <f t="shared" si="5"/>
        <v>0.276345042240996</v>
      </c>
      <c r="K19" s="24">
        <f t="shared" si="6"/>
        <v>0.1106659544159544</v>
      </c>
      <c r="L19" s="24">
        <f t="shared" si="7"/>
        <v>0.599537037037037</v>
      </c>
    </row>
    <row r="20" spans="1:12" ht="27">
      <c r="A20" s="10" t="s">
        <v>15</v>
      </c>
      <c r="B20" s="8">
        <v>334.6</v>
      </c>
      <c r="C20" s="8">
        <v>126.5</v>
      </c>
      <c r="D20" s="8">
        <v>653.3</v>
      </c>
      <c r="E20" s="15">
        <f>SUM(B20:D20)</f>
        <v>1114.4</v>
      </c>
      <c r="F20" s="15">
        <f>100*B20/(B20+C20)</f>
        <v>72.5656039904576</v>
      </c>
      <c r="G20" s="20">
        <f t="shared" si="2"/>
        <v>0.30025125628140703</v>
      </c>
      <c r="H20" s="23">
        <f t="shared" si="3"/>
        <v>30.025125628140703</v>
      </c>
      <c r="I20" s="23">
        <f t="shared" si="4"/>
        <v>461.1</v>
      </c>
      <c r="J20" s="24">
        <f t="shared" si="5"/>
        <v>0.274343960095424</v>
      </c>
      <c r="K20" s="24">
        <f t="shared" si="6"/>
        <v>0.1135139985642498</v>
      </c>
      <c r="L20" s="24">
        <f t="shared" si="7"/>
        <v>0.586234745154343</v>
      </c>
    </row>
    <row r="21" spans="1:12" ht="27">
      <c r="A21" s="10" t="s">
        <v>20</v>
      </c>
      <c r="B21" s="8">
        <v>353</v>
      </c>
      <c r="C21" s="8">
        <v>92.1</v>
      </c>
      <c r="D21" s="8">
        <v>546.3</v>
      </c>
      <c r="E21" s="15">
        <f>SUM(B21:D21)</f>
        <v>991.4</v>
      </c>
      <c r="F21" s="15">
        <f>100*B21/(B21+C21)</f>
        <v>79.30802066951246</v>
      </c>
      <c r="G21" s="20">
        <f t="shared" si="2"/>
        <v>0.3560621343554569</v>
      </c>
      <c r="H21" s="23">
        <f t="shared" si="3"/>
        <v>35.60621343554569</v>
      </c>
      <c r="I21" s="23">
        <f t="shared" si="4"/>
        <v>445.1</v>
      </c>
      <c r="J21" s="24">
        <f t="shared" si="5"/>
        <v>0.20691979330487528</v>
      </c>
      <c r="K21" s="24">
        <f t="shared" si="6"/>
        <v>0.09289893080492233</v>
      </c>
      <c r="L21" s="24">
        <f t="shared" si="7"/>
        <v>0.5510389348396207</v>
      </c>
    </row>
    <row r="22" spans="1:18" ht="27">
      <c r="A22" s="10" t="s">
        <v>25</v>
      </c>
      <c r="B22" s="8">
        <v>387.6</v>
      </c>
      <c r="C22" s="8">
        <v>99.5</v>
      </c>
      <c r="D22" s="8">
        <v>537.7</v>
      </c>
      <c r="E22" s="15">
        <f>SUM(B22:D22)</f>
        <v>1024.8000000000002</v>
      </c>
      <c r="F22" s="15">
        <f>100*B22/(B22+C22)</f>
        <v>79.57298296037774</v>
      </c>
      <c r="G22" s="20">
        <f>B22/E22</f>
        <v>0.37822014051522246</v>
      </c>
      <c r="H22" s="23">
        <f t="shared" si="3"/>
        <v>37.822014051522245</v>
      </c>
      <c r="I22" s="23">
        <f>B22+C22</f>
        <v>487.1</v>
      </c>
      <c r="J22" s="24">
        <f>C22/I22</f>
        <v>0.20427017039622253</v>
      </c>
      <c r="K22" s="24">
        <f>C22/E22</f>
        <v>0.09709211553473847</v>
      </c>
      <c r="L22" s="24">
        <f>D22/E22</f>
        <v>0.524687743950039</v>
      </c>
      <c r="R22" s="5"/>
    </row>
    <row r="23" spans="1:18" ht="27">
      <c r="A23" s="10" t="s">
        <v>31</v>
      </c>
      <c r="B23" s="8">
        <v>412.2</v>
      </c>
      <c r="C23" s="8">
        <v>88.2</v>
      </c>
      <c r="D23" s="8">
        <v>566.3</v>
      </c>
      <c r="E23" s="15">
        <f>SUM(B23:D23)</f>
        <v>1066.6999999999998</v>
      </c>
      <c r="F23" s="15">
        <f>100*B23/(B23+C23)</f>
        <v>82.37410071942446</v>
      </c>
      <c r="G23" s="20">
        <f>B23/E23</f>
        <v>0.38642542420549364</v>
      </c>
      <c r="H23" s="23">
        <f t="shared" si="3"/>
        <v>38.64254242054936</v>
      </c>
      <c r="I23" s="23">
        <f>B23+C23</f>
        <v>500.4</v>
      </c>
      <c r="J23" s="24">
        <f>C23/I23</f>
        <v>0.1762589928057554</v>
      </c>
      <c r="K23" s="24">
        <f>C23/E23</f>
        <v>0.082684916096372</v>
      </c>
      <c r="L23" s="24">
        <f>D23/E23</f>
        <v>0.5308896596981345</v>
      </c>
      <c r="R23" s="5"/>
    </row>
    <row r="24" spans="1:18" ht="27">
      <c r="A24" s="10" t="s">
        <v>34</v>
      </c>
      <c r="B24" s="26">
        <v>449.2</v>
      </c>
      <c r="C24" s="26">
        <v>79.5</v>
      </c>
      <c r="D24" s="26">
        <v>571.6</v>
      </c>
      <c r="E24" s="27">
        <f>SUM(B24:D24)</f>
        <v>1100.3000000000002</v>
      </c>
      <c r="F24" s="27">
        <f>100*B24/(B24+C24)</f>
        <v>84.96311707962927</v>
      </c>
      <c r="G24" s="28">
        <f>B24/E24</f>
        <v>0.408252294828683</v>
      </c>
      <c r="H24" s="29">
        <f t="shared" si="3"/>
        <v>40.8252294828683</v>
      </c>
      <c r="I24" s="29">
        <f>B24+C24</f>
        <v>528.7</v>
      </c>
      <c r="J24" s="30">
        <f>C24/I24</f>
        <v>0.1503688292037072</v>
      </c>
      <c r="K24" s="30">
        <f>C24/E24</f>
        <v>0.07225302190311732</v>
      </c>
      <c r="L24" s="30">
        <f>D24/E24</f>
        <v>0.5194946832681995</v>
      </c>
      <c r="R24" s="5"/>
    </row>
    <row r="25" spans="1:20" ht="13.5">
      <c r="A25" s="13"/>
      <c r="B25" s="24">
        <f>B24/B23</f>
        <v>1.0897622513343037</v>
      </c>
      <c r="C25" s="24">
        <f>C24/C23</f>
        <v>0.9013605442176871</v>
      </c>
      <c r="D25" s="14"/>
      <c r="I25" s="24">
        <f>I24/I23</f>
        <v>1.0565547561950441</v>
      </c>
      <c r="S25" s="3"/>
      <c r="T25" s="3"/>
    </row>
    <row r="26" spans="6:20" ht="13.5">
      <c r="F26" s="4"/>
      <c r="G26" s="4"/>
      <c r="H26" s="4"/>
      <c r="I26" s="4"/>
      <c r="S26" s="3"/>
      <c r="T26" s="3"/>
    </row>
    <row r="27" spans="1:20" ht="13.5">
      <c r="A27" s="6" t="s">
        <v>16</v>
      </c>
      <c r="E27" s="4"/>
      <c r="S27" s="3"/>
      <c r="T27" s="3"/>
    </row>
    <row r="28" spans="3:20" ht="13.5">
      <c r="C28" s="4"/>
      <c r="D28" s="4"/>
      <c r="S28" s="3"/>
      <c r="T28" s="3"/>
    </row>
    <row r="29" spans="19:20" ht="13.5">
      <c r="S29" s="3"/>
      <c r="T29" s="3"/>
    </row>
    <row r="30" spans="19:20" ht="13.5">
      <c r="S30" s="3"/>
      <c r="T30" s="3"/>
    </row>
    <row r="31" spans="19:20" ht="13.5">
      <c r="S31" s="3"/>
      <c r="T31" s="3"/>
    </row>
    <row r="32" spans="19:20" ht="13.5">
      <c r="S32" s="3"/>
      <c r="T32" s="3"/>
    </row>
    <row r="33" spans="19:20" ht="13.5">
      <c r="S33" s="3"/>
      <c r="T33" s="3"/>
    </row>
    <row r="34" spans="19:20" ht="13.5">
      <c r="S34" s="3"/>
      <c r="T34" s="3"/>
    </row>
    <row r="35" spans="19:20" ht="13.5">
      <c r="S35" s="3"/>
      <c r="T35" s="3"/>
    </row>
    <row r="36" spans="19:20" ht="13.5">
      <c r="S36" s="3"/>
      <c r="T36" s="3"/>
    </row>
    <row r="37" spans="19:20" ht="13.5">
      <c r="S37" s="3"/>
      <c r="T37" s="3"/>
    </row>
    <row r="38" spans="19:20" ht="13.5">
      <c r="S38" s="3"/>
      <c r="T38" s="3"/>
    </row>
    <row r="39" spans="19:20" ht="13.5">
      <c r="S39" s="3"/>
      <c r="T39" s="3"/>
    </row>
    <row r="40" spans="19:20" ht="13.5">
      <c r="S40" s="3"/>
      <c r="T40" s="3"/>
    </row>
    <row r="41" spans="19:20" ht="13.5">
      <c r="S41" s="3"/>
      <c r="T41" s="3"/>
    </row>
    <row r="42" spans="19:20" ht="13.5">
      <c r="S42" s="3"/>
      <c r="T42" s="3"/>
    </row>
    <row r="43" spans="19:20" ht="13.5">
      <c r="S43" s="3"/>
      <c r="T43" s="3"/>
    </row>
    <row r="44" spans="19:20" ht="13.5">
      <c r="S44" s="3"/>
      <c r="T44" s="3"/>
    </row>
    <row r="45" spans="19:20" ht="13.5">
      <c r="S45" s="3"/>
      <c r="T45" s="3"/>
    </row>
    <row r="46" spans="19:20" ht="13.5">
      <c r="S46" s="3"/>
      <c r="T46" s="3"/>
    </row>
    <row r="47" spans="19:20" ht="13.5">
      <c r="S47" s="3"/>
      <c r="T47" s="3"/>
    </row>
    <row r="48" spans="19:20" ht="13.5">
      <c r="S48" s="3"/>
      <c r="T48" s="3"/>
    </row>
    <row r="49" spans="19:20" ht="13.5">
      <c r="S49" s="3"/>
      <c r="T49" s="3"/>
    </row>
    <row r="50" spans="19:20" ht="13.5">
      <c r="S50" s="3"/>
      <c r="T50" s="3"/>
    </row>
    <row r="51" spans="19:20" ht="13.5">
      <c r="S51" s="3"/>
      <c r="T51" s="3"/>
    </row>
    <row r="52" spans="19:20" ht="13.5">
      <c r="S52" s="3"/>
      <c r="T52" s="3"/>
    </row>
    <row r="53" spans="19:20" ht="13.5">
      <c r="S53" s="3"/>
      <c r="T53" s="3"/>
    </row>
    <row r="54" spans="19:20" ht="13.5">
      <c r="S54" s="3"/>
      <c r="T54" s="3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2009-07-23T05:25:04Z</dcterms:created>
  <dcterms:modified xsi:type="dcterms:W3CDTF">2020-07-16T09:04:47Z</dcterms:modified>
  <cp:category/>
  <cp:version/>
  <cp:contentType/>
  <cp:contentStatus/>
</cp:coreProperties>
</file>