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2760" windowWidth="17145" windowHeight="7590" tabRatio="842" activeTab="0"/>
  </bookViews>
  <sheets>
    <sheet name="資料Ⅲ-40" sheetId="1" r:id="rId1"/>
  </sheets>
  <definedNames>
    <definedName name="_xlnm.Print_Area" localSheetId="0">'資料Ⅲ-40'!$A$1:$K$55</definedName>
  </definedNames>
  <calcPr fullCalcOnLoad="1"/>
</workbook>
</file>

<file path=xl/sharedStrings.xml><?xml version="1.0" encoding="utf-8"?>
<sst xmlns="http://schemas.openxmlformats.org/spreadsheetml/2006/main" count="23" uniqueCount="23">
  <si>
    <t>20
(08)</t>
  </si>
  <si>
    <t>国産材</t>
  </si>
  <si>
    <t>米材</t>
  </si>
  <si>
    <t>北洋材</t>
  </si>
  <si>
    <t>ニュージーランド材</t>
  </si>
  <si>
    <t>南洋材</t>
  </si>
  <si>
    <t>その他</t>
  </si>
  <si>
    <t>合計</t>
  </si>
  <si>
    <t>H11
(1999)</t>
  </si>
  <si>
    <t>○国内の製材工場における素材入荷量と国産材の割合</t>
  </si>
  <si>
    <t>25
(13)</t>
  </si>
  <si>
    <t>国産材の割合（右軸）</t>
  </si>
  <si>
    <t>（％）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</si>
  <si>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</si>
  <si>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年</t>
  </si>
  <si>
    <t>28
(16)</t>
  </si>
  <si>
    <t>29
(17)</t>
  </si>
  <si>
    <t>30
(18)</t>
  </si>
  <si>
    <t>21
(09)</t>
  </si>
  <si>
    <t>輸入材</t>
  </si>
  <si>
    <t>15
(2003)</t>
  </si>
  <si>
    <t>資料：農林水産省「木材需給報告書」</t>
  </si>
  <si>
    <t>輸入材計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</si>
</sst>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#,##0\ ;;@\ "/>
    <numFmt numFmtId="211" formatCode="#,##0.0_ "/>
    <numFmt numFmtId="212" formatCode="#,##0.00_ "/>
    <numFmt numFmtId="213" formatCode="0.0_);[Red]\(0.0\)"/>
    <numFmt numFmtId="214" formatCode="#,##0&quot;%&quot;"/>
  </numFmts>
  <fonts count="43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2"/>
      <color indexed="55"/>
      <name val="ＭＳ Ｐゴシック"/>
      <family val="3"/>
    </font>
    <font>
      <sz val="11"/>
      <color indexed="55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theme="0" tint="-0.24997000396251678"/>
      <name val="ＭＳ Ｐゴシック"/>
      <family val="3"/>
    </font>
    <font>
      <sz val="11"/>
      <color theme="0" tint="-0.24997000396251678"/>
      <name val="ＭＳ Ｐゴシック"/>
      <family val="3"/>
    </font>
    <font>
      <sz val="12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64" applyFont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 vertical="center"/>
    </xf>
    <xf numFmtId="188" fontId="32" fillId="0" borderId="0" xfId="64" applyNumberFormat="1" applyFont="1" applyFill="1" applyBorder="1" applyAlignment="1">
      <alignment/>
    </xf>
    <xf numFmtId="0" fontId="0" fillId="0" borderId="0" xfId="0" applyFont="1" applyAlignment="1">
      <alignment/>
    </xf>
    <xf numFmtId="188" fontId="32" fillId="0" borderId="13" xfId="0" applyNumberFormat="1" applyFont="1" applyFill="1" applyBorder="1" applyAlignment="1">
      <alignment vertical="center"/>
    </xf>
    <xf numFmtId="188" fontId="32" fillId="0" borderId="13" xfId="64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center" wrapText="1"/>
    </xf>
    <xf numFmtId="188" fontId="32" fillId="0" borderId="0" xfId="0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right"/>
    </xf>
    <xf numFmtId="0" fontId="32" fillId="0" borderId="13" xfId="0" applyFont="1" applyBorder="1" applyAlignment="1">
      <alignment horizontal="center" vertical="center"/>
    </xf>
    <xf numFmtId="188" fontId="32" fillId="0" borderId="13" xfId="0" applyNumberFormat="1" applyFont="1" applyBorder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15" xfId="0" applyNumberFormat="1" applyFill="1" applyBorder="1" applyAlignment="1">
      <alignment horizontal="right" vertical="center" wrapText="1"/>
    </xf>
    <xf numFmtId="188" fontId="32" fillId="0" borderId="16" xfId="0" applyNumberFormat="1" applyFont="1" applyFill="1" applyBorder="1" applyAlignment="1">
      <alignment vertical="center"/>
    </xf>
    <xf numFmtId="188" fontId="32" fillId="0" borderId="16" xfId="64" applyNumberFormat="1" applyFont="1" applyFill="1" applyBorder="1" applyAlignment="1">
      <alignment vertical="center"/>
    </xf>
    <xf numFmtId="188" fontId="32" fillId="0" borderId="16" xfId="0" applyNumberFormat="1" applyFont="1" applyBorder="1" applyAlignment="1">
      <alignment vertical="center"/>
    </xf>
    <xf numFmtId="188" fontId="32" fillId="0" borderId="14" xfId="0" applyNumberFormat="1" applyFont="1" applyFill="1" applyBorder="1" applyAlignment="1">
      <alignment vertical="center"/>
    </xf>
    <xf numFmtId="188" fontId="32" fillId="0" borderId="14" xfId="64" applyNumberFormat="1" applyFont="1" applyFill="1" applyBorder="1" applyAlignment="1">
      <alignment vertical="center"/>
    </xf>
    <xf numFmtId="188" fontId="32" fillId="0" borderId="14" xfId="0" applyNumberFormat="1" applyFont="1" applyBorder="1" applyAlignment="1">
      <alignment vertical="center"/>
    </xf>
    <xf numFmtId="195" fontId="0" fillId="0" borderId="0" xfId="0" applyNumberFormat="1" applyFont="1" applyAlignment="1">
      <alignment/>
    </xf>
    <xf numFmtId="9" fontId="32" fillId="0" borderId="0" xfId="54" applyFont="1" applyFill="1" applyBorder="1" applyAlignment="1">
      <alignment vertical="center"/>
    </xf>
    <xf numFmtId="38" fontId="32" fillId="0" borderId="14" xfId="64" applyFont="1" applyFill="1" applyBorder="1" applyAlignment="1">
      <alignment vertical="center"/>
    </xf>
    <xf numFmtId="188" fontId="32" fillId="0" borderId="0" xfId="0" applyNumberFormat="1" applyFont="1" applyBorder="1" applyAlignment="1">
      <alignment vertical="center"/>
    </xf>
    <xf numFmtId="199" fontId="0" fillId="0" borderId="0" xfId="54" applyNumberFormat="1" applyFont="1" applyBorder="1" applyAlignment="1">
      <alignment/>
    </xf>
    <xf numFmtId="10" fontId="40" fillId="0" borderId="0" xfId="54" applyNumberFormat="1" applyFont="1" applyFill="1" applyBorder="1" applyAlignment="1">
      <alignment vertical="center"/>
    </xf>
    <xf numFmtId="186" fontId="0" fillId="0" borderId="13" xfId="64" applyNumberFormat="1" applyFont="1" applyBorder="1" applyAlignment="1">
      <alignment/>
    </xf>
    <xf numFmtId="0" fontId="0" fillId="24" borderId="14" xfId="0" applyNumberFormat="1" applyFill="1" applyBorder="1" applyAlignment="1">
      <alignment horizontal="right" vertical="center" wrapText="1"/>
    </xf>
    <xf numFmtId="188" fontId="32" fillId="24" borderId="14" xfId="0" applyNumberFormat="1" applyFont="1" applyFill="1" applyBorder="1" applyAlignment="1">
      <alignment vertical="center"/>
    </xf>
    <xf numFmtId="188" fontId="32" fillId="24" borderId="14" xfId="64" applyNumberFormat="1" applyFont="1" applyFill="1" applyBorder="1" applyAlignment="1">
      <alignment vertical="center"/>
    </xf>
    <xf numFmtId="38" fontId="32" fillId="24" borderId="14" xfId="64" applyFont="1" applyFill="1" applyBorder="1" applyAlignment="1">
      <alignment vertical="center"/>
    </xf>
    <xf numFmtId="186" fontId="0" fillId="24" borderId="13" xfId="64" applyNumberFormat="1" applyFont="1" applyFill="1" applyBorder="1" applyAlignment="1">
      <alignment/>
    </xf>
    <xf numFmtId="195" fontId="0" fillId="0" borderId="0" xfId="0" applyNumberFormat="1" applyFont="1" applyAlignment="1">
      <alignment horizontal="right"/>
    </xf>
    <xf numFmtId="9" fontId="41" fillId="0" borderId="0" xfId="0" applyNumberFormat="1" applyFont="1" applyAlignment="1">
      <alignment/>
    </xf>
    <xf numFmtId="3" fontId="0" fillId="0" borderId="0" xfId="0" applyNumberFormat="1" applyAlignment="1">
      <alignment/>
    </xf>
    <xf numFmtId="186" fontId="0" fillId="0" borderId="13" xfId="64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775"/>
          <c:w val="0.76325"/>
          <c:h val="0.75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'資料Ⅲ-40'!$B$3:$B$4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'資料Ⅲ-40'!$A$5:$A$24</c:f>
              <c:strCache/>
            </c:strRef>
          </c:cat>
          <c:val>
            <c:numRef>
              <c:f>'資料Ⅲ-40'!$B$5:$B$24</c:f>
              <c:numCache/>
            </c:numRef>
          </c:val>
        </c:ser>
        <c:ser>
          <c:idx val="1"/>
          <c:order val="1"/>
          <c:tx>
            <c:strRef>
              <c:f>'資料Ⅲ-40'!$C$4</c:f>
              <c:strCache>
                <c:ptCount val="1"/>
                <c:pt idx="0">
                  <c:v>米材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'資料Ⅲ-40'!$A$5:$A$24</c:f>
              <c:strCache/>
            </c:strRef>
          </c:cat>
          <c:val>
            <c:numRef>
              <c:f>'資料Ⅲ-40'!$C$5:$C$24</c:f>
              <c:numCache/>
            </c:numRef>
          </c:val>
        </c:ser>
        <c:ser>
          <c:idx val="2"/>
          <c:order val="2"/>
          <c:tx>
            <c:strRef>
              <c:f>'資料Ⅲ-40'!$D$4</c:f>
              <c:strCache>
                <c:ptCount val="1"/>
                <c:pt idx="0">
                  <c:v>ニュージーランド材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'資料Ⅲ-40'!$A$5:$A$24</c:f>
              <c:strCache/>
            </c:strRef>
          </c:cat>
          <c:val>
            <c:numRef>
              <c:f>'資料Ⅲ-40'!$D$5:$D$24</c:f>
              <c:numCache/>
            </c:numRef>
          </c:val>
        </c:ser>
        <c:ser>
          <c:idx val="3"/>
          <c:order val="3"/>
          <c:tx>
            <c:strRef>
              <c:f>'資料Ⅲ-40'!$E$4</c:f>
              <c:strCache>
                <c:ptCount val="1"/>
                <c:pt idx="0">
                  <c:v>北洋材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'資料Ⅲ-40'!$A$5:$A$24</c:f>
              <c:strCache/>
            </c:strRef>
          </c:cat>
          <c:val>
            <c:numRef>
              <c:f>'資料Ⅲ-40'!$E$5:$E$24</c:f>
              <c:numCache/>
            </c:numRef>
          </c:val>
        </c:ser>
        <c:ser>
          <c:idx val="4"/>
          <c:order val="4"/>
          <c:tx>
            <c:strRef>
              <c:f>'資料Ⅲ-40'!$F$4</c:f>
              <c:strCache>
                <c:ptCount val="1"/>
                <c:pt idx="0">
                  <c:v>南洋材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'資料Ⅲ-40'!$A$5:$A$24</c:f>
              <c:strCache/>
            </c:strRef>
          </c:cat>
          <c:val>
            <c:numRef>
              <c:f>'資料Ⅲ-40'!$F$5:$F$24</c:f>
              <c:numCache/>
            </c:numRef>
          </c:val>
        </c:ser>
        <c:ser>
          <c:idx val="5"/>
          <c:order val="5"/>
          <c:tx>
            <c:strRef>
              <c:f>'資料Ⅲ-40'!$G$4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'資料Ⅲ-40'!$A$5:$A$24</c:f>
              <c:strCache/>
            </c:strRef>
          </c:cat>
          <c:val>
            <c:numRef>
              <c:f>'資料Ⅲ-40'!$G$5:$G$24</c:f>
              <c:numCache/>
            </c:numRef>
          </c:val>
        </c:ser>
        <c:ser>
          <c:idx val="7"/>
          <c:order val="7"/>
          <c:tx>
            <c:strRef>
              <c:f>'資料Ⅲ-40'!$I$3:$I$4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#,##0_);[Red]\(#,##0\)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'資料Ⅲ-40'!$A$5:$A$24</c:f>
              <c:strCache/>
            </c:strRef>
          </c:cat>
          <c:val>
            <c:numRef>
              <c:f>'資料Ⅲ-40'!$I$5:$I$24</c:f>
              <c:numCache/>
            </c:numRef>
          </c:val>
        </c:ser>
        <c:overlap val="100"/>
        <c:axId val="39777482"/>
        <c:axId val="22453019"/>
      </c:barChart>
      <c:lineChart>
        <c:grouping val="standard"/>
        <c:varyColors val="0"/>
        <c:ser>
          <c:idx val="6"/>
          <c:order val="6"/>
          <c:tx>
            <c:strRef>
              <c:f>'資料Ⅲ-40'!$J$3:$J$4</c:f>
              <c:strCache>
                <c:ptCount val="1"/>
                <c:pt idx="0">
                  <c:v>国産材の割合（右軸）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#,##0&quot;%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'資料Ⅲ-40'!$A$5:$A$24</c:f>
              <c:strCache/>
            </c:strRef>
          </c:cat>
          <c:val>
            <c:numRef>
              <c:f>'資料Ⅲ-40'!$J$5:$J$24</c:f>
              <c:numCache/>
            </c:numRef>
          </c:val>
          <c:smooth val="0"/>
        </c:ser>
        <c:axId val="750580"/>
        <c:axId val="6755221"/>
      </c:line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453019"/>
        <c:crosses val="autoZero"/>
        <c:auto val="1"/>
        <c:lblOffset val="100"/>
        <c:tickLblSkip val="1"/>
        <c:noMultiLvlLbl val="0"/>
      </c:catAx>
      <c:valAx>
        <c:axId val="22453019"/>
        <c:scaling>
          <c:orientation val="minMax"/>
          <c:max val="3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777482"/>
        <c:crossesAt val="1"/>
        <c:crossBetween val="between"/>
        <c:dispUnits/>
      </c:valAx>
      <c:catAx>
        <c:axId val="750580"/>
        <c:scaling>
          <c:orientation val="minMax"/>
        </c:scaling>
        <c:axPos val="b"/>
        <c:delete val="1"/>
        <c:majorTickMark val="out"/>
        <c:minorTickMark val="none"/>
        <c:tickLblPos val="nextTo"/>
        <c:crossAx val="6755221"/>
        <c:crosses val="autoZero"/>
        <c:auto val="1"/>
        <c:lblOffset val="100"/>
        <c:tickLblSkip val="1"/>
        <c:noMultiLvlLbl val="0"/>
      </c:catAx>
      <c:valAx>
        <c:axId val="6755221"/>
        <c:scaling>
          <c:orientation val="minMax"/>
          <c:max val="1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0580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875"/>
          <c:y val="0.10625"/>
          <c:w val="0.15175"/>
          <c:h val="0.29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0.80725</cdr:y>
    </cdr:from>
    <cdr:to>
      <cdr:x>0.817</cdr:x>
      <cdr:y>0.901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725025" y="4981575"/>
          <a:ext cx="6000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0.0355</cdr:x>
      <cdr:y>0.06125</cdr:y>
    </cdr:from>
    <cdr:to>
      <cdr:x>0.09925</cdr:x>
      <cdr:y>0.17275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47675" y="371475"/>
          <a:ext cx="8096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-0.004</cdr:x>
      <cdr:y>-0.009</cdr:y>
    </cdr:from>
    <cdr:to>
      <cdr:x>-0.004</cdr:x>
      <cdr:y>-0.009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0.76775</cdr:x>
      <cdr:y>0.0555</cdr:y>
    </cdr:from>
    <cdr:to>
      <cdr:x>0.83175</cdr:x>
      <cdr:y>0.1675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705975" y="342900"/>
          <a:ext cx="8096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0</xdr:rowOff>
    </xdr:from>
    <xdr:to>
      <xdr:col>17</xdr:col>
      <xdr:colOff>390525</xdr:colOff>
      <xdr:row>61</xdr:row>
      <xdr:rowOff>66675</xdr:rowOff>
    </xdr:to>
    <xdr:graphicFrame>
      <xdr:nvGraphicFramePr>
        <xdr:cNvPr id="1" name="グラフ 2"/>
        <xdr:cNvGraphicFramePr/>
      </xdr:nvGraphicFramePr>
      <xdr:xfrm>
        <a:off x="85725" y="6477000"/>
        <a:ext cx="126492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zoomScale="80" zoomScaleNormal="80" zoomScaleSheetLayoutView="100" zoomScalePageLayoutView="0" workbookViewId="0" topLeftCell="A1">
      <selection activeCell="L1" sqref="L1"/>
    </sheetView>
  </sheetViews>
  <sheetFormatPr defaultColWidth="9.00390625" defaultRowHeight="13.5"/>
  <cols>
    <col min="1" max="9" width="10.00390625" style="0" customWidth="1"/>
  </cols>
  <sheetData>
    <row r="1" ht="21.75" customHeight="1">
      <c r="A1" s="21" t="s">
        <v>9</v>
      </c>
    </row>
    <row r="2" spans="1:10" ht="15" customHeight="1">
      <c r="A2" s="5"/>
      <c r="I2" s="17" t="s">
        <v>13</v>
      </c>
      <c r="J2" s="17" t="s">
        <v>12</v>
      </c>
    </row>
    <row r="3" spans="1:10" ht="15" customHeight="1">
      <c r="A3" s="46" t="s">
        <v>14</v>
      </c>
      <c r="B3" s="48" t="s">
        <v>1</v>
      </c>
      <c r="C3" s="53" t="s">
        <v>19</v>
      </c>
      <c r="D3" s="54"/>
      <c r="E3" s="54"/>
      <c r="F3" s="54"/>
      <c r="G3" s="54"/>
      <c r="H3" s="55"/>
      <c r="I3" s="50" t="s">
        <v>7</v>
      </c>
      <c r="J3" s="51" t="s">
        <v>11</v>
      </c>
    </row>
    <row r="4" spans="1:10" ht="36" customHeight="1">
      <c r="A4" s="47"/>
      <c r="B4" s="49"/>
      <c r="C4" s="18" t="s">
        <v>2</v>
      </c>
      <c r="D4" s="20" t="s">
        <v>4</v>
      </c>
      <c r="E4" s="18" t="s">
        <v>3</v>
      </c>
      <c r="F4" s="18" t="s">
        <v>5</v>
      </c>
      <c r="G4" s="18" t="s">
        <v>6</v>
      </c>
      <c r="H4" s="56" t="s">
        <v>22</v>
      </c>
      <c r="I4" s="50"/>
      <c r="J4" s="52"/>
    </row>
    <row r="5" spans="1:10" ht="18" customHeight="1">
      <c r="A5" s="12" t="s">
        <v>8</v>
      </c>
      <c r="B5" s="9">
        <v>1324.6</v>
      </c>
      <c r="C5" s="10">
        <v>845.8</v>
      </c>
      <c r="D5" s="10">
        <v>114.8</v>
      </c>
      <c r="E5" s="10">
        <v>373.1</v>
      </c>
      <c r="F5" s="10">
        <v>52.2</v>
      </c>
      <c r="G5" s="10">
        <v>34.4</v>
      </c>
      <c r="H5" s="9">
        <f>SUM(C5:G5)</f>
        <v>1420.3</v>
      </c>
      <c r="I5" s="19">
        <f>B5+H5</f>
        <v>2744.8999999999996</v>
      </c>
      <c r="J5" s="35">
        <f>B5/I5*100</f>
        <v>48.25676709534045</v>
      </c>
    </row>
    <row r="6" spans="1:10" ht="18" customHeight="1">
      <c r="A6" s="12"/>
      <c r="B6" s="9">
        <v>1279.8</v>
      </c>
      <c r="C6" s="10">
        <v>805.2</v>
      </c>
      <c r="D6" s="10">
        <v>125</v>
      </c>
      <c r="E6" s="10">
        <v>359.3</v>
      </c>
      <c r="F6" s="10">
        <v>47.2</v>
      </c>
      <c r="G6" s="10">
        <v>36.1</v>
      </c>
      <c r="H6" s="9">
        <f>SUM(C6:G6)</f>
        <v>1372.8</v>
      </c>
      <c r="I6" s="19">
        <f>B6+H6</f>
        <v>2652.6</v>
      </c>
      <c r="J6" s="35">
        <f>B6/I6*100</f>
        <v>48.247002940511194</v>
      </c>
    </row>
    <row r="7" spans="1:10" ht="18" customHeight="1">
      <c r="A7" s="12"/>
      <c r="B7" s="9">
        <v>1176.6</v>
      </c>
      <c r="C7" s="10">
        <v>699.1</v>
      </c>
      <c r="D7" s="10">
        <v>106.9</v>
      </c>
      <c r="E7" s="10">
        <v>330.8</v>
      </c>
      <c r="F7" s="10">
        <v>41.2</v>
      </c>
      <c r="G7" s="10">
        <v>33.3</v>
      </c>
      <c r="H7" s="9">
        <f>SUM(C7:G7)</f>
        <v>1211.3</v>
      </c>
      <c r="I7" s="19">
        <f>B7+H7</f>
        <v>2387.8999999999996</v>
      </c>
      <c r="J7" s="35">
        <f aca="true" t="shared" si="0" ref="J7:J21">B7/I7*100</f>
        <v>49.2734201599732</v>
      </c>
    </row>
    <row r="8" spans="1:10" ht="18" customHeight="1">
      <c r="A8" s="12"/>
      <c r="B8" s="9">
        <v>1114.2</v>
      </c>
      <c r="C8" s="10">
        <v>636.2</v>
      </c>
      <c r="D8" s="10">
        <v>104.8</v>
      </c>
      <c r="E8" s="10">
        <v>301</v>
      </c>
      <c r="F8" s="10">
        <v>33.3</v>
      </c>
      <c r="G8" s="10">
        <v>42.6</v>
      </c>
      <c r="H8" s="9">
        <f>SUM(C8:G8)</f>
        <v>1117.8999999999999</v>
      </c>
      <c r="I8" s="19">
        <f>B8+H8</f>
        <v>2232.1</v>
      </c>
      <c r="J8" s="35">
        <f t="shared" si="0"/>
        <v>49.91711840867345</v>
      </c>
    </row>
    <row r="9" spans="1:10" ht="35.25" customHeight="1">
      <c r="A9" s="45" t="s">
        <v>20</v>
      </c>
      <c r="B9" s="9">
        <v>1121.4</v>
      </c>
      <c r="C9" s="10">
        <v>608.7</v>
      </c>
      <c r="D9" s="10">
        <v>99.7</v>
      </c>
      <c r="E9" s="10">
        <v>292.7</v>
      </c>
      <c r="F9" s="10">
        <v>31.4</v>
      </c>
      <c r="G9" s="10">
        <v>31.8</v>
      </c>
      <c r="H9" s="9">
        <f aca="true" t="shared" si="1" ref="H9:H19">SUM(C9:G9)</f>
        <v>1064.3000000000002</v>
      </c>
      <c r="I9" s="19">
        <f aca="true" t="shared" si="2" ref="I9:I15">B9+H9</f>
        <v>2185.7000000000003</v>
      </c>
      <c r="J9" s="35">
        <f t="shared" si="0"/>
        <v>51.3062176876973</v>
      </c>
    </row>
    <row r="10" spans="1:10" ht="18" customHeight="1">
      <c r="A10" s="11"/>
      <c r="B10" s="9">
        <v>1146.9</v>
      </c>
      <c r="C10" s="10">
        <v>589.8</v>
      </c>
      <c r="D10" s="10">
        <v>94.3</v>
      </c>
      <c r="E10" s="10">
        <v>281</v>
      </c>
      <c r="F10" s="10">
        <v>28.6</v>
      </c>
      <c r="G10" s="10">
        <v>29.9</v>
      </c>
      <c r="H10" s="9">
        <f t="shared" si="1"/>
        <v>1023.5999999999999</v>
      </c>
      <c r="I10" s="19">
        <f t="shared" si="2"/>
        <v>2170.5</v>
      </c>
      <c r="J10" s="35">
        <f t="shared" si="0"/>
        <v>52.8403593642018</v>
      </c>
    </row>
    <row r="11" spans="1:10" s="1" customFormat="1" ht="18" customHeight="1">
      <c r="A11" s="11"/>
      <c r="B11" s="9">
        <v>1157.1</v>
      </c>
      <c r="C11" s="10">
        <v>527.3</v>
      </c>
      <c r="D11" s="10">
        <v>83.5</v>
      </c>
      <c r="E11" s="10">
        <v>226.3</v>
      </c>
      <c r="F11" s="10">
        <v>26.5</v>
      </c>
      <c r="G11" s="10">
        <v>33.3</v>
      </c>
      <c r="H11" s="9">
        <f t="shared" si="1"/>
        <v>896.8999999999999</v>
      </c>
      <c r="I11" s="19">
        <f t="shared" si="2"/>
        <v>2054</v>
      </c>
      <c r="J11" s="35">
        <f t="shared" si="0"/>
        <v>56.333982473222974</v>
      </c>
    </row>
    <row r="12" spans="1:12" s="1" customFormat="1" ht="18" customHeight="1">
      <c r="A12" s="11"/>
      <c r="B12" s="9">
        <v>1164.5</v>
      </c>
      <c r="C12" s="10">
        <v>524.4</v>
      </c>
      <c r="D12" s="10">
        <v>87</v>
      </c>
      <c r="E12" s="10">
        <v>211.5</v>
      </c>
      <c r="F12" s="10">
        <v>20</v>
      </c>
      <c r="G12" s="10">
        <v>26.8</v>
      </c>
      <c r="H12" s="9">
        <f t="shared" si="1"/>
        <v>869.6999999999999</v>
      </c>
      <c r="I12" s="19">
        <f t="shared" si="2"/>
        <v>2034.1999999999998</v>
      </c>
      <c r="J12" s="35">
        <f t="shared" si="0"/>
        <v>57.24609182971193</v>
      </c>
      <c r="K12" s="2"/>
      <c r="L12" s="3"/>
    </row>
    <row r="13" spans="1:12" s="1" customFormat="1" ht="18" customHeight="1">
      <c r="A13" s="11"/>
      <c r="B13" s="9">
        <v>1198.1</v>
      </c>
      <c r="C13" s="10">
        <v>456.2</v>
      </c>
      <c r="D13" s="10">
        <v>80.9</v>
      </c>
      <c r="E13" s="10">
        <v>171.5</v>
      </c>
      <c r="F13" s="10">
        <v>16.2</v>
      </c>
      <c r="G13" s="10">
        <v>21.9</v>
      </c>
      <c r="H13" s="9">
        <f t="shared" si="1"/>
        <v>746.7</v>
      </c>
      <c r="I13" s="19">
        <f t="shared" si="2"/>
        <v>1944.8</v>
      </c>
      <c r="J13" s="35">
        <f t="shared" si="0"/>
        <v>61.60530645824763</v>
      </c>
      <c r="K13" s="2"/>
      <c r="L13" s="3"/>
    </row>
    <row r="14" spans="1:12" s="1" customFormat="1" ht="18" customHeight="1">
      <c r="A14" s="12" t="s">
        <v>0</v>
      </c>
      <c r="B14" s="9">
        <v>1111</v>
      </c>
      <c r="C14" s="10">
        <v>426.7</v>
      </c>
      <c r="D14" s="10">
        <v>83.3</v>
      </c>
      <c r="E14" s="10">
        <v>103.5</v>
      </c>
      <c r="F14" s="10">
        <v>13.7</v>
      </c>
      <c r="G14" s="10">
        <v>18.6</v>
      </c>
      <c r="H14" s="9">
        <f t="shared" si="1"/>
        <v>645.8000000000001</v>
      </c>
      <c r="I14" s="19">
        <f t="shared" si="2"/>
        <v>1756.8000000000002</v>
      </c>
      <c r="J14" s="35">
        <f t="shared" si="0"/>
        <v>63.23998178506375</v>
      </c>
      <c r="K14" s="2"/>
      <c r="L14" s="3"/>
    </row>
    <row r="15" spans="1:13" s="1" customFormat="1" ht="18" customHeight="1">
      <c r="A15" s="12" t="s">
        <v>18</v>
      </c>
      <c r="B15" s="9">
        <v>1024.3</v>
      </c>
      <c r="C15" s="10">
        <v>353.2</v>
      </c>
      <c r="D15" s="10">
        <v>56.9</v>
      </c>
      <c r="E15" s="10">
        <v>67.1</v>
      </c>
      <c r="F15" s="10">
        <v>9.2</v>
      </c>
      <c r="G15" s="10">
        <v>17.2</v>
      </c>
      <c r="H15" s="9">
        <f t="shared" si="1"/>
        <v>503.5999999999999</v>
      </c>
      <c r="I15" s="19">
        <f t="shared" si="2"/>
        <v>1527.8999999999999</v>
      </c>
      <c r="J15" s="35">
        <f t="shared" si="0"/>
        <v>67.03972773087244</v>
      </c>
      <c r="K15" s="2"/>
      <c r="L15" s="2"/>
      <c r="M15" s="3"/>
    </row>
    <row r="16" spans="1:13" s="1" customFormat="1" ht="18" customHeight="1">
      <c r="A16" s="12"/>
      <c r="B16" s="9">
        <v>1058</v>
      </c>
      <c r="C16" s="10">
        <v>358</v>
      </c>
      <c r="D16" s="10">
        <v>81</v>
      </c>
      <c r="E16" s="10">
        <v>55</v>
      </c>
      <c r="F16" s="10">
        <v>10</v>
      </c>
      <c r="G16" s="10">
        <v>14</v>
      </c>
      <c r="H16" s="9">
        <f t="shared" si="1"/>
        <v>518</v>
      </c>
      <c r="I16" s="19">
        <f>B16+H16</f>
        <v>1576</v>
      </c>
      <c r="J16" s="35">
        <f t="shared" si="0"/>
        <v>67.13197969543148</v>
      </c>
      <c r="K16" s="2"/>
      <c r="L16" s="2"/>
      <c r="M16" s="3"/>
    </row>
    <row r="17" spans="1:13" s="1" customFormat="1" ht="18" customHeight="1">
      <c r="A17" s="12"/>
      <c r="B17" s="9">
        <v>1149.2</v>
      </c>
      <c r="C17" s="10">
        <v>337.4</v>
      </c>
      <c r="D17" s="10">
        <v>78.3</v>
      </c>
      <c r="E17" s="10">
        <v>49.9</v>
      </c>
      <c r="F17" s="10">
        <v>11.2</v>
      </c>
      <c r="G17" s="10">
        <v>16.6</v>
      </c>
      <c r="H17" s="9">
        <f t="shared" si="1"/>
        <v>493.4</v>
      </c>
      <c r="I17" s="19">
        <f>B17+H17</f>
        <v>1642.6</v>
      </c>
      <c r="J17" s="35">
        <f t="shared" si="0"/>
        <v>69.96225496164618</v>
      </c>
      <c r="K17" s="2"/>
      <c r="L17" s="2"/>
      <c r="M17" s="3"/>
    </row>
    <row r="18" spans="1:13" s="1" customFormat="1" ht="18" customHeight="1">
      <c r="A18" s="22"/>
      <c r="B18" s="23">
        <v>1132.1</v>
      </c>
      <c r="C18" s="24">
        <v>350.8</v>
      </c>
      <c r="D18" s="24">
        <v>77.2</v>
      </c>
      <c r="E18" s="24">
        <v>37.6</v>
      </c>
      <c r="F18" s="24">
        <v>9</v>
      </c>
      <c r="G18" s="24">
        <v>18</v>
      </c>
      <c r="H18" s="23">
        <f t="shared" si="1"/>
        <v>492.6</v>
      </c>
      <c r="I18" s="25">
        <f>B18+H18</f>
        <v>1624.6999999999998</v>
      </c>
      <c r="J18" s="35">
        <f t="shared" si="0"/>
        <v>69.68055641041423</v>
      </c>
      <c r="K18" s="2"/>
      <c r="L18" s="2"/>
      <c r="M18" s="3"/>
    </row>
    <row r="19" spans="1:13" s="1" customFormat="1" ht="18" customHeight="1">
      <c r="A19" s="12" t="s">
        <v>10</v>
      </c>
      <c r="B19" s="26">
        <v>1205.8</v>
      </c>
      <c r="C19" s="27">
        <v>392.3</v>
      </c>
      <c r="D19" s="27">
        <v>63.9</v>
      </c>
      <c r="E19" s="27">
        <v>39.1</v>
      </c>
      <c r="F19" s="27">
        <v>8.3</v>
      </c>
      <c r="G19" s="27">
        <v>17.7</v>
      </c>
      <c r="H19" s="26">
        <f t="shared" si="1"/>
        <v>521.3000000000001</v>
      </c>
      <c r="I19" s="28">
        <f>B19+H19</f>
        <v>1727.1</v>
      </c>
      <c r="J19" s="35">
        <f t="shared" si="0"/>
        <v>69.8164553297435</v>
      </c>
      <c r="K19" s="2"/>
      <c r="L19" s="2"/>
      <c r="M19" s="3"/>
    </row>
    <row r="20" spans="1:13" s="1" customFormat="1" ht="18" customHeight="1">
      <c r="A20" s="12"/>
      <c r="B20" s="26">
        <v>1221.1</v>
      </c>
      <c r="C20" s="27">
        <v>336.5</v>
      </c>
      <c r="D20" s="27">
        <v>48.9</v>
      </c>
      <c r="E20" s="27">
        <v>34.7</v>
      </c>
      <c r="F20" s="27">
        <v>8.8</v>
      </c>
      <c r="G20" s="27">
        <v>16.1</v>
      </c>
      <c r="H20" s="26">
        <f>SUM(C20:G20)</f>
        <v>445</v>
      </c>
      <c r="I20" s="28">
        <f>B20+H20</f>
        <v>1666.1</v>
      </c>
      <c r="J20" s="35">
        <f t="shared" si="0"/>
        <v>73.29091891243023</v>
      </c>
      <c r="K20" s="2"/>
      <c r="L20" s="2"/>
      <c r="M20" s="3"/>
    </row>
    <row r="21" spans="1:13" s="1" customFormat="1" ht="18" customHeight="1">
      <c r="A21" s="12"/>
      <c r="B21" s="26">
        <v>1200.4</v>
      </c>
      <c r="C21" s="27">
        <v>325.9</v>
      </c>
      <c r="D21" s="27">
        <v>45</v>
      </c>
      <c r="E21" s="27">
        <v>24.3</v>
      </c>
      <c r="F21" s="27">
        <v>7.9</v>
      </c>
      <c r="G21" s="27">
        <v>14.6</v>
      </c>
      <c r="H21" s="31">
        <v>417.8</v>
      </c>
      <c r="I21" s="28">
        <v>1618.2</v>
      </c>
      <c r="J21" s="35">
        <f t="shared" si="0"/>
        <v>74.18118897540478</v>
      </c>
      <c r="K21" s="2"/>
      <c r="L21" s="2"/>
      <c r="M21" s="3"/>
    </row>
    <row r="22" spans="1:13" s="1" customFormat="1" ht="18" customHeight="1">
      <c r="A22" s="12" t="s">
        <v>15</v>
      </c>
      <c r="B22" s="26">
        <v>1218.2</v>
      </c>
      <c r="C22" s="27">
        <v>351.3</v>
      </c>
      <c r="D22" s="27">
        <v>43</v>
      </c>
      <c r="E22" s="27">
        <v>23</v>
      </c>
      <c r="F22" s="27">
        <v>5.9</v>
      </c>
      <c r="G22" s="27">
        <v>17.4</v>
      </c>
      <c r="H22" s="31">
        <v>440.8</v>
      </c>
      <c r="I22" s="28">
        <v>1659</v>
      </c>
      <c r="J22" s="35">
        <f>B22/I22*100</f>
        <v>73.42977697408077</v>
      </c>
      <c r="K22" s="29"/>
      <c r="L22" s="29"/>
      <c r="M22" s="3"/>
    </row>
    <row r="23" spans="1:13" s="1" customFormat="1" ht="18" customHeight="1">
      <c r="A23" s="12" t="s">
        <v>16</v>
      </c>
      <c r="B23" s="26">
        <v>1263.2</v>
      </c>
      <c r="C23" s="27">
        <v>328.3</v>
      </c>
      <c r="D23" s="27">
        <v>42.1</v>
      </c>
      <c r="E23" s="27">
        <v>24.2</v>
      </c>
      <c r="F23" s="27">
        <v>8.3</v>
      </c>
      <c r="G23" s="27">
        <v>14.5</v>
      </c>
      <c r="H23" s="31">
        <v>417.1</v>
      </c>
      <c r="I23" s="26">
        <v>1680.2</v>
      </c>
      <c r="J23" s="44">
        <f>B23/I23*100</f>
        <v>75.18152600880848</v>
      </c>
      <c r="K23" s="29"/>
      <c r="L23" s="29"/>
      <c r="M23" s="3"/>
    </row>
    <row r="24" spans="1:15" s="1" customFormat="1" ht="27">
      <c r="A24" s="36" t="s">
        <v>17</v>
      </c>
      <c r="B24" s="37">
        <v>1256.3</v>
      </c>
      <c r="C24" s="38">
        <v>322.4</v>
      </c>
      <c r="D24" s="38">
        <v>41.5</v>
      </c>
      <c r="E24" s="38">
        <v>24.3</v>
      </c>
      <c r="F24" s="38">
        <v>4.3</v>
      </c>
      <c r="G24" s="38">
        <v>18.4</v>
      </c>
      <c r="H24" s="39">
        <v>410.9</v>
      </c>
      <c r="I24" s="37">
        <v>1667.2</v>
      </c>
      <c r="J24" s="40">
        <f>B24/I24*100</f>
        <v>75.353886756238</v>
      </c>
      <c r="K24" s="41"/>
      <c r="L24" s="29"/>
      <c r="M24" s="3"/>
      <c r="O24" s="42"/>
    </row>
    <row r="25" spans="1:13" s="1" customFormat="1" ht="18" customHeight="1">
      <c r="A25" s="13"/>
      <c r="B25" s="34">
        <f>B24/B23</f>
        <v>0.994537682077264</v>
      </c>
      <c r="C25" s="15"/>
      <c r="D25" s="15"/>
      <c r="E25" s="15"/>
      <c r="F25" s="15"/>
      <c r="G25" s="15"/>
      <c r="H25" s="34">
        <f>(H24/H23)-1</f>
        <v>-0.014864540877487564</v>
      </c>
      <c r="I25" s="32"/>
      <c r="J25" s="33"/>
      <c r="K25" s="29"/>
      <c r="L25" s="29"/>
      <c r="M25" s="3"/>
    </row>
    <row r="26" spans="1:13" s="1" customFormat="1" ht="18" customHeight="1">
      <c r="A26" s="16" t="s">
        <v>21</v>
      </c>
      <c r="B26" s="14"/>
      <c r="C26" s="15"/>
      <c r="D26" s="15"/>
      <c r="E26" s="15"/>
      <c r="F26" s="15"/>
      <c r="G26" s="15"/>
      <c r="H26" s="30"/>
      <c r="I26" s="7"/>
      <c r="J26" s="8"/>
      <c r="K26" s="2"/>
      <c r="L26" s="2"/>
      <c r="M26" s="3"/>
    </row>
    <row r="27" spans="1:13" s="1" customFormat="1" ht="13.5" customHeight="1">
      <c r="A27" s="13"/>
      <c r="B27" s="14"/>
      <c r="C27" s="15"/>
      <c r="D27" s="15"/>
      <c r="E27" s="15"/>
      <c r="F27" s="15"/>
      <c r="G27" s="15"/>
      <c r="H27" s="14"/>
      <c r="I27" s="7"/>
      <c r="J27" s="8"/>
      <c r="K27" s="2"/>
      <c r="L27" s="2"/>
      <c r="M27" s="3"/>
    </row>
    <row r="28" spans="1:13" s="1" customFormat="1" ht="13.5">
      <c r="A28"/>
      <c r="B28" s="4"/>
      <c r="C28"/>
      <c r="D28"/>
      <c r="E28"/>
      <c r="F28"/>
      <c r="G28"/>
      <c r="H28"/>
      <c r="I28"/>
      <c r="K28" s="2"/>
      <c r="L28" s="2"/>
      <c r="M28" s="3"/>
    </row>
    <row r="29" spans="1:13" s="1" customFormat="1" ht="13.5">
      <c r="A29"/>
      <c r="B29"/>
      <c r="C29" s="6"/>
      <c r="D29" s="6"/>
      <c r="E29" s="6"/>
      <c r="F29" s="6"/>
      <c r="G29" s="6"/>
      <c r="H29" s="6"/>
      <c r="I29"/>
      <c r="K29" s="2"/>
      <c r="L29" s="2"/>
      <c r="M29" s="3"/>
    </row>
    <row r="30" spans="1:13" s="1" customFormat="1" ht="18" customHeight="1">
      <c r="A30"/>
      <c r="B30"/>
      <c r="C30"/>
      <c r="D30"/>
      <c r="E30"/>
      <c r="F30"/>
      <c r="G30"/>
      <c r="H30"/>
      <c r="I30"/>
      <c r="K30" s="2"/>
      <c r="L30" s="2"/>
      <c r="M30" s="3"/>
    </row>
    <row r="31" spans="1:13" s="1" customFormat="1" ht="18" customHeight="1">
      <c r="A31"/>
      <c r="B31"/>
      <c r="C31"/>
      <c r="D31"/>
      <c r="E31"/>
      <c r="F31"/>
      <c r="G31"/>
      <c r="H31"/>
      <c r="I31"/>
      <c r="K31" s="2"/>
      <c r="L31" s="2"/>
      <c r="M31" s="3"/>
    </row>
    <row r="52" spans="2:9" ht="13.5">
      <c r="B52" s="43"/>
      <c r="C52" s="43"/>
      <c r="H52" s="43"/>
      <c r="I52" s="43"/>
    </row>
  </sheetData>
  <sheetProtection/>
  <mergeCells count="5">
    <mergeCell ref="A3:A4"/>
    <mergeCell ref="B3:B4"/>
    <mergeCell ref="C3:H3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2020-07-16T09:26:41Z</dcterms:modified>
  <cp:category/>
  <cp:version/>
  <cp:contentType/>
  <cp:contentStatus/>
</cp:coreProperties>
</file>