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 特１-4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<sst xmlns="http://schemas.openxmlformats.org/spreadsheetml/2006/main" count="51" uniqueCount="41">
  <si>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60日未満</t>
  </si>
  <si>
    <t>S60</t>
  </si>
  <si>
    <t>H2</t>
  </si>
  <si>
    <t>H7</t>
  </si>
  <si>
    <t>H12</t>
  </si>
  <si>
    <t>H17</t>
  </si>
  <si>
    <t>H22</t>
  </si>
  <si>
    <t>60日～149日</t>
  </si>
  <si>
    <t>150日～209日</t>
  </si>
  <si>
    <t>210日以上</t>
  </si>
  <si>
    <t>合計</t>
  </si>
  <si>
    <t>S60
(1985）</t>
  </si>
  <si>
    <t>H2
(90）</t>
  </si>
  <si>
    <t>H7
(95）</t>
  </si>
  <si>
    <t>H12
(2000）</t>
  </si>
  <si>
    <t>H17
(05)</t>
  </si>
  <si>
    <t>H22
(10）</t>
  </si>
  <si>
    <t>S60
(1985)</t>
  </si>
  <si>
    <t>H2
(90)</t>
  </si>
  <si>
    <t>7
(95)</t>
  </si>
  <si>
    <t>12
(2000)</t>
  </si>
  <si>
    <t>17
(05)</t>
  </si>
  <si>
    <t>22
(10)</t>
  </si>
  <si>
    <t>資料：林野庁「森林組合統計」</t>
  </si>
  <si>
    <t xml:space="preserve">   注：計の不一致は四捨五入による。</t>
  </si>
  <si>
    <t>H27
(15)</t>
  </si>
  <si>
    <t>H27</t>
  </si>
  <si>
    <t>27
(15)</t>
  </si>
  <si>
    <t>（年度）</t>
  </si>
  <si>
    <t>H28
(16)</t>
  </si>
  <si>
    <t>H28</t>
  </si>
  <si>
    <t>28
(16)</t>
  </si>
  <si>
    <t>H29</t>
  </si>
  <si>
    <t>H29
(17)</t>
  </si>
  <si>
    <t>29
(17)</t>
  </si>
  <si>
    <t>H30
(18)</t>
  </si>
  <si>
    <t>H30</t>
  </si>
  <si>
    <t>30
(18)</t>
  </si>
  <si>
    <t>○森林組合の雇用労働者の年間就業日数</t>
  </si>
  <si>
    <t>（単位：人）</t>
  </si>
  <si>
    <t>（単位：％）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</si>
</sst>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_);[Red]\(#,##0\)"/>
    <numFmt numFmtId="180" formatCode="0.00000_ "/>
    <numFmt numFmtId="181" formatCode="0.0000_ "/>
    <numFmt numFmtId="182" formatCode="0.0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84"/>
          <c:w val="0.928"/>
          <c:h val="0.92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 特１-41'!$B$19</c:f>
              <c:strCache>
                <c:ptCount val="1"/>
                <c:pt idx="0">
                  <c:v>60日未満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特１-41'!$C$19:$L$19</c:f>
              <c:numCache/>
            </c:numRef>
          </c:val>
        </c:ser>
        <c:ser>
          <c:idx val="1"/>
          <c:order val="1"/>
          <c:tx>
            <c:strRef>
              <c:f>'資料 特１-41'!$B$20</c:f>
              <c:strCache>
                <c:ptCount val="1"/>
                <c:pt idx="0">
                  <c:v>60日～149日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特１-41'!$C$20:$L$20</c:f>
              <c:numCache/>
            </c:numRef>
          </c:val>
        </c:ser>
        <c:ser>
          <c:idx val="2"/>
          <c:order val="2"/>
          <c:tx>
            <c:strRef>
              <c:f>'資料 特１-41'!$B$21</c:f>
              <c:strCache>
                <c:ptCount val="1"/>
                <c:pt idx="0">
                  <c:v>150日～209日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特１-41'!$C$21:$L$21</c:f>
              <c:numCache/>
            </c:numRef>
          </c:val>
        </c:ser>
        <c:ser>
          <c:idx val="3"/>
          <c:order val="3"/>
          <c:tx>
            <c:strRef>
              <c:f>'資料 特１-41'!$B$22</c:f>
              <c:strCache>
                <c:ptCount val="1"/>
                <c:pt idx="0">
                  <c:v>210日以上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特１-41'!$C$22:$L$22</c:f>
              <c:numCache/>
            </c:numRef>
          </c:val>
        </c:ser>
        <c:overlap val="100"/>
        <c:axId val="40012813"/>
        <c:axId val="24570998"/>
      </c:barChart>
      <c:catAx>
        <c:axId val="4001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70998"/>
        <c:crosses val="autoZero"/>
        <c:auto val="1"/>
        <c:lblOffset val="100"/>
        <c:tickLblSkip val="1"/>
        <c:noMultiLvlLbl val="0"/>
      </c:catAx>
      <c:valAx>
        <c:axId val="24570998"/>
        <c:scaling>
          <c:orientation val="minMax"/>
          <c:max val="100"/>
        </c:scaling>
        <c:axPos val="l"/>
        <c:minorGridlines>
          <c:spPr>
            <a:ln w="3175">
              <a:solidFill>
                <a:srgbClr val="80808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128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75"/>
          <c:y val="0.02175"/>
          <c:w val="0.67525"/>
          <c:h val="0.05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0.91525</cdr:x>
      <cdr:y>0.907</cdr:y>
    </cdr:from>
    <cdr:to>
      <cdr:x>1</cdr:x>
      <cdr:y>0.97325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53100" y="3600450"/>
          <a:ext cx="571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-0.002</cdr:x>
      <cdr:y>0.02825</cdr:y>
    </cdr:from>
    <cdr:to>
      <cdr:x>0.0735</cdr:x>
      <cdr:y>0.09375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104775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26</xdr:row>
      <xdr:rowOff>57150</xdr:rowOff>
    </xdr:from>
    <xdr:to>
      <xdr:col>11</xdr:col>
      <xdr:colOff>285750</xdr:colOff>
      <xdr:row>47</xdr:row>
      <xdr:rowOff>28575</xdr:rowOff>
    </xdr:to>
    <xdr:graphicFrame>
      <xdr:nvGraphicFramePr>
        <xdr:cNvPr id="1" name="グラフ 1"/>
        <xdr:cNvGraphicFramePr/>
      </xdr:nvGraphicFramePr>
      <xdr:xfrm>
        <a:off x="495300" y="5410200"/>
        <a:ext cx="6296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zoomScale="90" zoomScaleNormal="90" zoomScalePageLayoutView="0" workbookViewId="0" topLeftCell="A1">
      <selection activeCell="P21" sqref="P21"/>
    </sheetView>
  </sheetViews>
  <sheetFormatPr defaultColWidth="9.140625" defaultRowHeight="15"/>
  <cols>
    <col min="1" max="1" width="2.7109375" style="0" customWidth="1"/>
    <col min="2" max="2" width="12.57421875" style="0" customWidth="1"/>
  </cols>
  <sheetData>
    <row r="1" ht="22.5" customHeight="1">
      <c r="A1" s="9" t="s">
        <v>38</v>
      </c>
    </row>
    <row r="2" spans="10:12" ht="15">
      <c r="J2" s="17"/>
      <c r="K2" s="17"/>
      <c r="L2" s="17" t="s">
        <v>39</v>
      </c>
    </row>
    <row r="3" spans="2:13" ht="27">
      <c r="B3" s="1"/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12" t="s">
        <v>25</v>
      </c>
      <c r="J3" s="12" t="s">
        <v>29</v>
      </c>
      <c r="K3" s="12" t="s">
        <v>33</v>
      </c>
      <c r="L3" s="12" t="s">
        <v>35</v>
      </c>
      <c r="M3" s="14" t="s">
        <v>28</v>
      </c>
    </row>
    <row r="4" spans="2:17" ht="15">
      <c r="B4" s="1" t="s">
        <v>0</v>
      </c>
      <c r="C4" s="7">
        <f>75168+12590</f>
        <v>87758</v>
      </c>
      <c r="D4" s="7">
        <f>59732+7566</f>
        <v>67298</v>
      </c>
      <c r="E4" s="7">
        <v>49744</v>
      </c>
      <c r="F4" s="7">
        <v>26088</v>
      </c>
      <c r="G4" s="7">
        <v>13125</v>
      </c>
      <c r="H4" s="7">
        <v>6024</v>
      </c>
      <c r="I4" s="13">
        <v>2643</v>
      </c>
      <c r="J4" s="13">
        <v>2079</v>
      </c>
      <c r="K4" s="13">
        <v>1869</v>
      </c>
      <c r="L4" s="13">
        <v>1711</v>
      </c>
      <c r="P4" s="8"/>
      <c r="Q4" s="8"/>
    </row>
    <row r="5" spans="2:17" ht="15">
      <c r="B5" s="1" t="s">
        <v>7</v>
      </c>
      <c r="C5" s="7">
        <f>7636+18147</f>
        <v>25783</v>
      </c>
      <c r="D5" s="7">
        <f>6863+10920</f>
        <v>17783</v>
      </c>
      <c r="E5" s="7">
        <f>5378+8279</f>
        <v>13657</v>
      </c>
      <c r="F5" s="7">
        <v>9281</v>
      </c>
      <c r="G5" s="7">
        <v>5389</v>
      </c>
      <c r="H5" s="7">
        <v>4742</v>
      </c>
      <c r="I5" s="13">
        <v>2256</v>
      </c>
      <c r="J5" s="13">
        <v>1924</v>
      </c>
      <c r="K5" s="13">
        <v>1728</v>
      </c>
      <c r="L5" s="13">
        <v>1554</v>
      </c>
      <c r="P5" s="8"/>
      <c r="Q5" s="8"/>
    </row>
    <row r="6" spans="2:17" ht="15">
      <c r="B6" s="1" t="s">
        <v>8</v>
      </c>
      <c r="C6" s="7">
        <f>1090+15182</f>
        <v>16272</v>
      </c>
      <c r="D6" s="7">
        <v>12133</v>
      </c>
      <c r="E6" s="7">
        <f>924+9215</f>
        <v>10139</v>
      </c>
      <c r="F6" s="7">
        <v>7716</v>
      </c>
      <c r="G6" s="7">
        <v>5298</v>
      </c>
      <c r="H6" s="7">
        <v>4127</v>
      </c>
      <c r="I6" s="13">
        <v>2442</v>
      </c>
      <c r="J6" s="13">
        <v>2221</v>
      </c>
      <c r="K6" s="13">
        <v>2105</v>
      </c>
      <c r="L6" s="13">
        <v>1924</v>
      </c>
      <c r="P6" s="8"/>
      <c r="Q6" s="8"/>
    </row>
    <row r="7" spans="2:17" ht="15">
      <c r="B7" s="1" t="s">
        <v>9</v>
      </c>
      <c r="C7" s="7">
        <f>865+12369</f>
        <v>13234</v>
      </c>
      <c r="D7" s="7">
        <v>13813</v>
      </c>
      <c r="E7" s="7">
        <f>682+13236</f>
        <v>13918</v>
      </c>
      <c r="F7" s="7">
        <v>11312</v>
      </c>
      <c r="G7" s="7">
        <v>10059</v>
      </c>
      <c r="H7" s="7">
        <v>11162</v>
      </c>
      <c r="I7" s="13">
        <v>9947</v>
      </c>
      <c r="J7" s="13">
        <v>9888</v>
      </c>
      <c r="K7" s="13">
        <v>9716</v>
      </c>
      <c r="L7" s="13">
        <v>9512</v>
      </c>
      <c r="P7" s="8"/>
      <c r="Q7" s="8"/>
    </row>
    <row r="8" spans="2:17" ht="15">
      <c r="B8" s="1" t="s">
        <v>10</v>
      </c>
      <c r="C8" s="7">
        <f aca="true" t="shared" si="0" ref="C8:H8">SUM(C4:C7)</f>
        <v>143047</v>
      </c>
      <c r="D8" s="7">
        <f t="shared" si="0"/>
        <v>111027</v>
      </c>
      <c r="E8" s="7">
        <f t="shared" si="0"/>
        <v>87458</v>
      </c>
      <c r="F8" s="7">
        <f t="shared" si="0"/>
        <v>54397</v>
      </c>
      <c r="G8" s="7">
        <f t="shared" si="0"/>
        <v>33871</v>
      </c>
      <c r="H8" s="7">
        <f t="shared" si="0"/>
        <v>26055</v>
      </c>
      <c r="I8" s="13">
        <v>17288</v>
      </c>
      <c r="J8" s="13">
        <v>16112</v>
      </c>
      <c r="K8" s="13">
        <v>15418</v>
      </c>
      <c r="L8" s="13">
        <v>14701</v>
      </c>
      <c r="P8" s="8"/>
      <c r="Q8" s="8"/>
    </row>
    <row r="11" spans="2:13" ht="15">
      <c r="B11" s="1"/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2" t="s">
        <v>26</v>
      </c>
      <c r="J11" s="12" t="s">
        <v>30</v>
      </c>
      <c r="K11" s="12" t="s">
        <v>32</v>
      </c>
      <c r="L11" s="12" t="s">
        <v>36</v>
      </c>
      <c r="M11" s="14" t="s">
        <v>28</v>
      </c>
    </row>
    <row r="12" spans="2:12" ht="15">
      <c r="B12" s="1" t="s">
        <v>0</v>
      </c>
      <c r="C12" s="2">
        <f>C4/$C$8</f>
        <v>0.6134906708983761</v>
      </c>
      <c r="D12" s="2">
        <f>D4/$D$8</f>
        <v>0.6061408486224071</v>
      </c>
      <c r="E12" s="2">
        <f>E4/$E$8</f>
        <v>0.5687758695602461</v>
      </c>
      <c r="F12" s="2">
        <f>F4/$F$8</f>
        <v>0.4795852712465761</v>
      </c>
      <c r="G12" s="2">
        <f>G4/$G$8</f>
        <v>0.38749963095273243</v>
      </c>
      <c r="H12" s="2">
        <f>H4/$H$8</f>
        <v>0.23120322394933793</v>
      </c>
      <c r="I12" s="2">
        <f>I4/$I$8</f>
        <v>0.15288061082832022</v>
      </c>
      <c r="J12" s="2">
        <f>J4/$J$8</f>
        <v>0.12903426017874875</v>
      </c>
      <c r="K12" s="2">
        <f>K4/$K$8</f>
        <v>0.12122194837203269</v>
      </c>
      <c r="L12" s="2">
        <f>L4/$L$8</f>
        <v>0.11638664036460104</v>
      </c>
    </row>
    <row r="13" spans="2:12" ht="15">
      <c r="B13" s="1" t="s">
        <v>7</v>
      </c>
      <c r="C13" s="2">
        <f>C5/$C$8</f>
        <v>0.18024145910085496</v>
      </c>
      <c r="D13" s="2">
        <f>D5/$D$8</f>
        <v>0.160168247363254</v>
      </c>
      <c r="E13" s="2">
        <f>E5/$E$8</f>
        <v>0.15615495437810148</v>
      </c>
      <c r="F13" s="2">
        <f>F5/$F$8</f>
        <v>0.170616026619115</v>
      </c>
      <c r="G13" s="2">
        <f>G5/$G$8</f>
        <v>0.15910365799651618</v>
      </c>
      <c r="H13" s="2">
        <f>H5/$H$8</f>
        <v>0.1819996161965074</v>
      </c>
      <c r="I13" s="2">
        <f>I5/$I$8</f>
        <v>0.13049514113836186</v>
      </c>
      <c r="J13" s="2">
        <f>J5/$J$8</f>
        <v>0.11941410129096326</v>
      </c>
      <c r="K13" s="2">
        <f>K5/$K$8</f>
        <v>0.11207679335841225</v>
      </c>
      <c r="L13" s="2">
        <f>L5/$L$8</f>
        <v>0.10570709475545881</v>
      </c>
    </row>
    <row r="14" spans="2:12" ht="15">
      <c r="B14" s="1" t="s">
        <v>8</v>
      </c>
      <c r="C14" s="2">
        <f>C6/$C$8</f>
        <v>0.11375282249889897</v>
      </c>
      <c r="D14" s="2">
        <f>D6/$D$8</f>
        <v>0.10927972475163698</v>
      </c>
      <c r="E14" s="2">
        <f>E6/$E$8</f>
        <v>0.11592993208168492</v>
      </c>
      <c r="F14" s="2">
        <f>F6/$F$8</f>
        <v>0.1418460576870048</v>
      </c>
      <c r="G14" s="2">
        <f>G6/$G$8</f>
        <v>0.15641699388857724</v>
      </c>
      <c r="H14" s="2">
        <f>H6/$H$8</f>
        <v>0.15839570140088274</v>
      </c>
      <c r="I14" s="2">
        <f>I6/$I$8</f>
        <v>0.1412540490513651</v>
      </c>
      <c r="J14" s="2">
        <f>J6/$J$8</f>
        <v>0.13784756703078452</v>
      </c>
      <c r="K14" s="2">
        <f>K6/$K$8</f>
        <v>0.13652873265014917</v>
      </c>
      <c r="L14" s="2">
        <f>L6/$L$8</f>
        <v>0.13087545064961567</v>
      </c>
    </row>
    <row r="15" spans="2:12" ht="15">
      <c r="B15" s="1" t="s">
        <v>9</v>
      </c>
      <c r="C15" s="2">
        <f>C7/$C$8</f>
        <v>0.09251504750187002</v>
      </c>
      <c r="D15" s="2">
        <f>D7/$D$8</f>
        <v>0.12441117926270187</v>
      </c>
      <c r="E15" s="2">
        <f>E7/$E$8</f>
        <v>0.15913924397996754</v>
      </c>
      <c r="F15" s="2">
        <f>F7/$F$8</f>
        <v>0.20795264444730407</v>
      </c>
      <c r="G15" s="2">
        <f>G7/$G$8</f>
        <v>0.29697971716217414</v>
      </c>
      <c r="H15" s="2">
        <f>H7/$H$8</f>
        <v>0.42840145845327193</v>
      </c>
      <c r="I15" s="15">
        <f>I7/$I$8</f>
        <v>0.5753701989819529</v>
      </c>
      <c r="J15" s="2">
        <f>J7/$J$8</f>
        <v>0.6137040714995035</v>
      </c>
      <c r="K15" s="2">
        <f>K7/$K$8</f>
        <v>0.6301725256194058</v>
      </c>
      <c r="L15" s="2">
        <f>L7/$L$8</f>
        <v>0.6470308142303245</v>
      </c>
    </row>
    <row r="16" spans="2:9" ht="15">
      <c r="B16" s="3"/>
      <c r="C16" s="4"/>
      <c r="D16" s="4"/>
      <c r="E16" s="4"/>
      <c r="F16" s="4"/>
      <c r="G16" s="4"/>
      <c r="H16" s="4"/>
      <c r="I16" s="16"/>
    </row>
    <row r="17" spans="2:12" ht="15">
      <c r="B17" s="3"/>
      <c r="C17" s="4"/>
      <c r="D17" s="4"/>
      <c r="E17" s="4"/>
      <c r="F17" s="4"/>
      <c r="G17" s="4"/>
      <c r="H17" s="4"/>
      <c r="J17" s="4"/>
      <c r="K17" s="18"/>
      <c r="L17" s="18" t="s">
        <v>40</v>
      </c>
    </row>
    <row r="18" spans="2:13" ht="27">
      <c r="B18" s="10"/>
      <c r="C18" s="11" t="s">
        <v>17</v>
      </c>
      <c r="D18" s="11" t="s">
        <v>18</v>
      </c>
      <c r="E18" s="11" t="s">
        <v>19</v>
      </c>
      <c r="F18" s="11" t="s">
        <v>20</v>
      </c>
      <c r="G18" s="11" t="s">
        <v>21</v>
      </c>
      <c r="H18" s="11" t="s">
        <v>22</v>
      </c>
      <c r="I18" s="11" t="s">
        <v>27</v>
      </c>
      <c r="J18" s="11" t="s">
        <v>31</v>
      </c>
      <c r="K18" s="11" t="s">
        <v>34</v>
      </c>
      <c r="L18" s="11" t="s">
        <v>37</v>
      </c>
      <c r="M18" s="14" t="s">
        <v>28</v>
      </c>
    </row>
    <row r="19" spans="2:12" ht="15">
      <c r="B19" s="1" t="s">
        <v>0</v>
      </c>
      <c r="C19" s="5">
        <f>C12*100</f>
        <v>61.349067089837604</v>
      </c>
      <c r="D19" s="5">
        <f>D12*100</f>
        <v>60.614084862240716</v>
      </c>
      <c r="E19" s="5">
        <f>E12*100</f>
        <v>56.87758695602461</v>
      </c>
      <c r="F19" s="5">
        <f>F12*100</f>
        <v>47.95852712465761</v>
      </c>
      <c r="G19" s="5">
        <f>G12*100</f>
        <v>38.749963095273245</v>
      </c>
      <c r="H19" s="5">
        <f>H12*100</f>
        <v>23.120322394933794</v>
      </c>
      <c r="I19" s="5">
        <f>I12*100</f>
        <v>15.288061082832021</v>
      </c>
      <c r="J19" s="5">
        <f>J12*100</f>
        <v>12.903426017874875</v>
      </c>
      <c r="K19" s="5">
        <f>K12*100</f>
        <v>12.122194837203269</v>
      </c>
      <c r="L19" s="5">
        <f>L12*100</f>
        <v>11.638664036460105</v>
      </c>
    </row>
    <row r="20" spans="2:12" ht="15">
      <c r="B20" s="1" t="s">
        <v>7</v>
      </c>
      <c r="C20" s="5">
        <f>C13*100</f>
        <v>18.024145910085494</v>
      </c>
      <c r="D20" s="5">
        <f>D13*100</f>
        <v>16.0168247363254</v>
      </c>
      <c r="E20" s="5">
        <f>E13*100</f>
        <v>15.615495437810148</v>
      </c>
      <c r="F20" s="5">
        <f>F13*100</f>
        <v>17.0616026619115</v>
      </c>
      <c r="G20" s="5">
        <f>G13*100</f>
        <v>15.910365799651618</v>
      </c>
      <c r="H20" s="5">
        <f>H13*100</f>
        <v>18.19996161965074</v>
      </c>
      <c r="I20" s="5">
        <f>I13*100</f>
        <v>13.049514113836185</v>
      </c>
      <c r="J20" s="5">
        <f>J13*100</f>
        <v>11.941410129096326</v>
      </c>
      <c r="K20" s="5">
        <f>K13*100</f>
        <v>11.207679335841226</v>
      </c>
      <c r="L20" s="5">
        <f>L13*100</f>
        <v>10.57070947554588</v>
      </c>
    </row>
    <row r="21" spans="2:12" ht="15">
      <c r="B21" s="1" t="s">
        <v>8</v>
      </c>
      <c r="C21" s="5">
        <f>C14*100</f>
        <v>11.375282249889898</v>
      </c>
      <c r="D21" s="5">
        <f>D14*100</f>
        <v>10.927972475163699</v>
      </c>
      <c r="E21" s="5">
        <f>E14*100</f>
        <v>11.592993208168492</v>
      </c>
      <c r="F21" s="5">
        <f>F14*100</f>
        <v>14.18460576870048</v>
      </c>
      <c r="G21" s="5">
        <f>G14*100</f>
        <v>15.641699388857724</v>
      </c>
      <c r="H21" s="5">
        <f>H14*100</f>
        <v>15.839570140088274</v>
      </c>
      <c r="I21" s="5">
        <f>I14*100</f>
        <v>14.12540490513651</v>
      </c>
      <c r="J21" s="5">
        <f>J14*100</f>
        <v>13.784756703078452</v>
      </c>
      <c r="K21" s="5">
        <f>K14*100</f>
        <v>13.652873265014916</v>
      </c>
      <c r="L21" s="5">
        <f>L14*100</f>
        <v>13.087545064961567</v>
      </c>
    </row>
    <row r="22" spans="2:12" ht="15">
      <c r="B22" s="1" t="s">
        <v>9</v>
      </c>
      <c r="C22" s="5">
        <f>C15*100</f>
        <v>9.251504750187003</v>
      </c>
      <c r="D22" s="5">
        <f>D15*100</f>
        <v>12.441117926270188</v>
      </c>
      <c r="E22" s="5">
        <f>E15*100</f>
        <v>15.913924397996754</v>
      </c>
      <c r="F22" s="5">
        <f>F15*100</f>
        <v>20.795264444730407</v>
      </c>
      <c r="G22" s="5">
        <f>G15*100</f>
        <v>29.697971716217413</v>
      </c>
      <c r="H22" s="5">
        <f>H15*100</f>
        <v>42.84014584532719</v>
      </c>
      <c r="I22" s="5">
        <f>I15*100</f>
        <v>57.53701989819528</v>
      </c>
      <c r="J22" s="5">
        <f>J15*100</f>
        <v>61.370407149950346</v>
      </c>
      <c r="K22" s="5">
        <f>K15*100</f>
        <v>63.01725256194059</v>
      </c>
      <c r="L22" s="5">
        <f>L15*100</f>
        <v>64.70308142303244</v>
      </c>
    </row>
    <row r="23" ht="15">
      <c r="C23" s="8"/>
    </row>
    <row r="24" ht="15">
      <c r="B24" t="s">
        <v>24</v>
      </c>
    </row>
    <row r="25" ht="15">
      <c r="B25" t="s">
        <v>23</v>
      </c>
    </row>
  </sheetData>
  <sheetProtection/>
  <printOptions/>
  <pageMargins left="0.31496062992125984" right="0.31496062992125984" top="0.7874015748031497" bottom="0.3937007874015748" header="0.31496062992125984" footer="0.31496062992125984"/>
  <pageSetup fitToHeight="1" fitToWidth="1" horizontalDpi="600" verticalDpi="600" orientation="landscape" paperSize="9" scale="8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2018-01-30T10:41:55Z</cp:lastPrinted>
  <dcterms:created xsi:type="dcterms:W3CDTF">2010-06-10T01:56:01Z</dcterms:created>
  <dcterms:modified xsi:type="dcterms:W3CDTF">2021-06-18T08:25:59Z</dcterms:modified>
  <cp:category/>
  <cp:version/>
  <cp:contentType/>
  <cp:contentStatus/>
</cp:coreProperties>
</file>