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00" tabRatio="842" activeTab="0"/>
  </bookViews>
  <sheets>
    <sheet name="資料Ⅲ-46" sheetId="1" r:id="rId1"/>
  </sheets>
  <definedNames>
    <definedName name="_xlfn.AGGREGATE" hidden="1">#NAME?</definedName>
    <definedName name="_xlnm.Print_Area" localSheetId="0">'資料Ⅲ-46'!$A$1:$AA$82</definedName>
  </definedNames>
  <calcPr fullCalcOnLoad="1"/>
</workbook>
</file>

<file path=xl/sharedStrings.xml><?xml version="1.0" encoding="utf-8"?>
<sst xmlns="http://schemas.openxmlformats.org/spreadsheetml/2006/main" count="66" uniqueCount="43">
  <si>
    <t>素材消費量の割合(％)</t>
  </si>
  <si>
    <t>計</t>
  </si>
  <si>
    <t>大規模工場の素材消費量の割合（右軸）</t>
  </si>
  <si>
    <t>H11
(1999)</t>
  </si>
  <si>
    <t>12
(2000)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</si>
  <si>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</si>
  <si>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</si>
  <si>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</si>
  <si>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</si>
  <si>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</si>
  <si>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</si>
  <si>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</si>
  <si>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</si>
  <si>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</si>
  <si>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22
(10)</t>
  </si>
  <si>
    <t>23
(11)</t>
  </si>
  <si>
    <t>○製材工場の出力規模別の素材消費量の推移</t>
  </si>
  <si>
    <t>24
(12)</t>
  </si>
  <si>
    <t>25
(13)</t>
  </si>
  <si>
    <t>26
(14)</t>
  </si>
  <si>
    <t xml:space="preserve">   注：計の不一致は四捨五入による。</t>
  </si>
  <si>
    <t>小規模（75.0kW未満）</t>
  </si>
  <si>
    <t>中規模（75.0～300.0kW）</t>
  </si>
  <si>
    <t>大規模（300.0kW以上）</t>
  </si>
  <si>
    <t>27
(15)</t>
  </si>
  <si>
    <t>年</t>
  </si>
  <si>
    <t>28
(16)</t>
  </si>
  <si>
    <t>対前年増減</t>
  </si>
  <si>
    <t>29
(17)</t>
  </si>
  <si>
    <t>30
(18)</t>
  </si>
  <si>
    <t>-</t>
  </si>
  <si>
    <t>大規模（1000.0kW以上）</t>
  </si>
  <si>
    <t>（単位：工場）</t>
  </si>
  <si>
    <t>大規模（1,000.0kW以上）</t>
  </si>
  <si>
    <t>資料：農林水産省「木材需給報告書」</t>
  </si>
  <si>
    <t>R1
(19)</t>
  </si>
  <si>
    <t>（参考）</t>
  </si>
  <si>
    <t>前年比％</t>
  </si>
  <si>
    <t>小計</t>
  </si>
  <si>
    <t>(単位：％）</t>
  </si>
  <si>
    <t>出力階層別工場数</t>
  </si>
  <si>
    <r>
      <t>（単位：万m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</si>
  <si>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r>
      <t>素材消費量(万m</t>
    </r>
    <r>
      <rPr>
        <vertAlign val="superscript"/>
        <sz val="12"/>
        <color indexed="8"/>
        <rFont val="ＭＳ Ｐゴシック"/>
        <family val="3"/>
      </rPr>
      <t>3</t>
    </r>
    <r>
      <rPr>
        <sz val="12"/>
        <color indexed="8"/>
        <rFont val="ＭＳ Ｐゴシック"/>
        <family val="3"/>
      </rPr>
      <t>)</t>
    </r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</si>
</sst>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#,##0.00_ ;[Red]\-#,##0.00\ "/>
    <numFmt numFmtId="211" formatCode="#,##0.000_ ;[Red]\-#,##0.000\ "/>
    <numFmt numFmtId="212" formatCode="#,##0.0000000000_ ;[Red]\-#,##0.0000000000\ "/>
    <numFmt numFmtId="213" formatCode="#,##0.0000_ ;[Red]\-#,##0.0000\ "/>
    <numFmt numFmtId="214" formatCode="#,##0_ ;[Red]\-#,##0\ &quot;%&quot;"/>
    <numFmt numFmtId="215" formatCode="#,##0_ ;[Red]\-#,##0\ \&amp;&quot;%&quot;"/>
    <numFmt numFmtId="216" formatCode="&quot;¥&quot;#,##0_);[Red]\(&quot;¥&quot;#,##0\)"/>
    <numFmt numFmtId="217" formatCode="#,##0&quot;%&quot;"/>
    <numFmt numFmtId="218" formatCode="[$]ggge&quot;年&quot;m&quot;月&quot;d&quot;日&quot;;@"/>
    <numFmt numFmtId="219" formatCode="[$-411]gge&quot;年&quot;m&quot;月&quot;d&quot;日&quot;;@"/>
    <numFmt numFmtId="220" formatCode="[$]gge&quot;年&quot;m&quot;月&quot;d&quot;日&quot;;@"/>
    <numFmt numFmtId="221" formatCode="0.0_);[Red]\(0.0\)"/>
  </numFmts>
  <fonts count="4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color indexed="43"/>
      <name val="ＭＳ Ｐゴシック"/>
      <family val="3"/>
    </font>
    <font>
      <vertAlign val="superscript"/>
      <sz val="16"/>
      <color indexed="8"/>
      <name val="ＭＳ Ｐゴシック"/>
      <family val="3"/>
    </font>
    <font>
      <sz val="12"/>
      <color theme="2" tint="-0.24997000396251678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89">
    <xf numFmtId="0" fontId="0" fillId="0" borderId="0" xfId="0" applyAlignment="1">
      <alignment/>
    </xf>
    <xf numFmtId="38" fontId="0" fillId="0" borderId="0" xfId="64" applyFont="1" applyAlignment="1">
      <alignment/>
    </xf>
    <xf numFmtId="0" fontId="34" fillId="0" borderId="0" xfId="0" applyFont="1" applyAlignment="1">
      <alignment/>
    </xf>
    <xf numFmtId="188" fontId="32" fillId="0" borderId="0" xfId="64" applyNumberFormat="1" applyFont="1" applyFill="1" applyBorder="1" applyAlignment="1">
      <alignment vertical="center"/>
    </xf>
    <xf numFmtId="0" fontId="36" fillId="0" borderId="0" xfId="0" applyFont="1" applyAlignment="1">
      <alignment vertical="center"/>
    </xf>
    <xf numFmtId="176" fontId="32" fillId="0" borderId="0" xfId="64" applyNumberFormat="1" applyFont="1" applyFill="1" applyBorder="1" applyAlignment="1">
      <alignment vertical="center"/>
    </xf>
    <xf numFmtId="211" fontId="32" fillId="0" borderId="0" xfId="64" applyNumberFormat="1" applyFont="1" applyFill="1" applyBorder="1" applyAlignment="1">
      <alignment vertical="center"/>
    </xf>
    <xf numFmtId="213" fontId="32" fillId="0" borderId="0" xfId="64" applyNumberFormat="1" applyFont="1" applyFill="1" applyBorder="1" applyAlignment="1">
      <alignment/>
    </xf>
    <xf numFmtId="9" fontId="32" fillId="0" borderId="0" xfId="54" applyFont="1" applyFill="1" applyBorder="1" applyAlignment="1">
      <alignment vertical="center"/>
    </xf>
    <xf numFmtId="0" fontId="0" fillId="0" borderId="0" xfId="0" applyAlignment="1">
      <alignment horizontal="right"/>
    </xf>
    <xf numFmtId="0" fontId="32" fillId="0" borderId="0" xfId="54" applyNumberFormat="1" applyFont="1" applyFill="1" applyBorder="1" applyAlignment="1">
      <alignment vertical="center"/>
    </xf>
    <xf numFmtId="199" fontId="44" fillId="0" borderId="0" xfId="54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right" vertical="center" wrapText="1"/>
    </xf>
    <xf numFmtId="188" fontId="32" fillId="0" borderId="13" xfId="0" applyNumberFormat="1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212" fontId="32" fillId="0" borderId="0" xfId="0" applyNumberFormat="1" applyFont="1" applyAlignment="1">
      <alignment vertical="center"/>
    </xf>
    <xf numFmtId="188" fontId="32" fillId="0" borderId="0" xfId="0" applyNumberFormat="1" applyFont="1" applyAlignment="1">
      <alignment vertical="center"/>
    </xf>
    <xf numFmtId="188" fontId="32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221" fontId="0" fillId="0" borderId="0" xfId="0" applyNumberFormat="1" applyAlignment="1">
      <alignment horizontal="right" vertical="center" wrapText="1"/>
    </xf>
    <xf numFmtId="188" fontId="0" fillId="0" borderId="0" xfId="0" applyNumberFormat="1" applyAlignment="1">
      <alignment/>
    </xf>
    <xf numFmtId="188" fontId="32" fillId="0" borderId="14" xfId="0" applyNumberFormat="1" applyFont="1" applyBorder="1" applyAlignment="1">
      <alignment vertical="center"/>
    </xf>
    <xf numFmtId="0" fontId="0" fillId="0" borderId="15" xfId="0" applyBorder="1" applyAlignment="1">
      <alignment horizontal="right" vertical="center" wrapText="1"/>
    </xf>
    <xf numFmtId="188" fontId="32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vertical="center"/>
    </xf>
    <xf numFmtId="188" fontId="45" fillId="0" borderId="15" xfId="64" applyNumberFormat="1" applyFont="1" applyFill="1" applyBorder="1" applyAlignment="1">
      <alignment vertical="center"/>
    </xf>
    <xf numFmtId="188" fontId="45" fillId="0" borderId="14" xfId="64" applyNumberFormat="1" applyFont="1" applyFill="1" applyBorder="1" applyAlignment="1">
      <alignment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right"/>
    </xf>
    <xf numFmtId="0" fontId="46" fillId="0" borderId="16" xfId="0" applyFont="1" applyFill="1" applyBorder="1" applyAlignment="1">
      <alignment/>
    </xf>
    <xf numFmtId="0" fontId="47" fillId="0" borderId="17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188" fontId="45" fillId="0" borderId="13" xfId="64" applyNumberFormat="1" applyFont="1" applyFill="1" applyBorder="1" applyAlignment="1">
      <alignment vertical="center"/>
    </xf>
    <xf numFmtId="188" fontId="45" fillId="0" borderId="13" xfId="64" applyNumberFormat="1" applyFont="1" applyFill="1" applyBorder="1" applyAlignment="1">
      <alignment horizontal="right" vertical="center"/>
    </xf>
    <xf numFmtId="188" fontId="45" fillId="0" borderId="13" xfId="0" applyNumberFormat="1" applyFont="1" applyFill="1" applyBorder="1" applyAlignment="1">
      <alignment vertical="center"/>
    </xf>
    <xf numFmtId="176" fontId="45" fillId="0" borderId="13" xfId="54" applyNumberFormat="1" applyFont="1" applyFill="1" applyBorder="1" applyAlignment="1">
      <alignment vertical="center"/>
    </xf>
    <xf numFmtId="176" fontId="45" fillId="0" borderId="19" xfId="54" applyNumberFormat="1" applyFont="1" applyFill="1" applyBorder="1" applyAlignment="1">
      <alignment vertical="center"/>
    </xf>
    <xf numFmtId="188" fontId="45" fillId="0" borderId="13" xfId="64" applyNumberFormat="1" applyFont="1" applyFill="1" applyBorder="1" applyAlignment="1">
      <alignment horizontal="center" vertical="center"/>
    </xf>
    <xf numFmtId="188" fontId="45" fillId="0" borderId="19" xfId="0" applyNumberFormat="1" applyFont="1" applyFill="1" applyBorder="1" applyAlignment="1">
      <alignment vertical="center"/>
    </xf>
    <xf numFmtId="197" fontId="45" fillId="0" borderId="19" xfId="54" applyNumberFormat="1" applyFont="1" applyFill="1" applyBorder="1" applyAlignment="1">
      <alignment vertical="center"/>
    </xf>
    <xf numFmtId="188" fontId="45" fillId="0" borderId="14" xfId="0" applyNumberFormat="1" applyFont="1" applyFill="1" applyBorder="1" applyAlignment="1">
      <alignment vertical="center"/>
    </xf>
    <xf numFmtId="188" fontId="45" fillId="0" borderId="15" xfId="0" applyNumberFormat="1" applyFont="1" applyFill="1" applyBorder="1" applyAlignment="1">
      <alignment vertical="center"/>
    </xf>
    <xf numFmtId="176" fontId="45" fillId="0" borderId="20" xfId="54" applyNumberFormat="1" applyFont="1" applyFill="1" applyBorder="1" applyAlignment="1">
      <alignment vertical="center"/>
    </xf>
    <xf numFmtId="176" fontId="45" fillId="0" borderId="21" xfId="54" applyNumberFormat="1" applyFont="1" applyFill="1" applyBorder="1" applyAlignment="1">
      <alignment vertical="center"/>
    </xf>
    <xf numFmtId="176" fontId="45" fillId="0" borderId="22" xfId="54" applyNumberFormat="1" applyFont="1" applyFill="1" applyBorder="1" applyAlignment="1">
      <alignment vertical="center"/>
    </xf>
    <xf numFmtId="176" fontId="45" fillId="0" borderId="23" xfId="54" applyNumberFormat="1" applyFont="1" applyFill="1" applyBorder="1" applyAlignment="1">
      <alignment vertical="center"/>
    </xf>
    <xf numFmtId="188" fontId="45" fillId="0" borderId="0" xfId="0" applyNumberFormat="1" applyFont="1" applyAlignment="1">
      <alignment vertic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2" fillId="0" borderId="20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45" fillId="0" borderId="21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45" fillId="0" borderId="26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11875"/>
          <c:w val="0.944"/>
          <c:h val="0.85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'資料Ⅲ-46'!$F$6</c:f>
              <c:strCache>
                <c:ptCount val="1"/>
                <c:pt idx="0">
                  <c:v>小規模（75.0kW未満）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'資料Ⅲ-46'!$F$8:$F$28</c:f>
              <c:numCache/>
            </c:numRef>
          </c:val>
        </c:ser>
        <c:ser>
          <c:idx val="4"/>
          <c:order val="2"/>
          <c:tx>
            <c:strRef>
              <c:f>'資料Ⅲ-46'!$G$6</c:f>
              <c:strCache>
                <c:ptCount val="1"/>
                <c:pt idx="0">
                  <c:v>中規模（75.0～300.0kW）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'資料Ⅲ-46'!$G$8:$G$28</c:f>
              <c:numCache/>
            </c:numRef>
          </c:val>
        </c:ser>
        <c:ser>
          <c:idx val="5"/>
          <c:order val="3"/>
          <c:tx>
            <c:strRef>
              <c:f>'資料Ⅲ-46'!$H$6</c:f>
              <c:strCache>
                <c:ptCount val="1"/>
                <c:pt idx="0">
                  <c:v>大規模（300.0kW以上）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'資料Ⅲ-46'!$H$8:$H$28</c:f>
              <c:numCache/>
            </c:numRef>
          </c:val>
        </c:ser>
        <c:ser>
          <c:idx val="2"/>
          <c:order val="4"/>
          <c:tx>
            <c:strRef>
              <c:f>'資料Ⅲ-46'!$I$7</c:f>
              <c:strCache>
                <c:ptCount val="1"/>
                <c:pt idx="0">
                  <c:v>大規模（1,000.0kW以上）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'資料Ⅲ-46'!$I$8:$I$28</c:f>
              <c:numCache/>
            </c:numRef>
          </c:val>
        </c:ser>
        <c:ser>
          <c:idx val="1"/>
          <c:order val="5"/>
          <c:tx>
            <c:strRef>
              <c:f>'資料Ⅲ-46'!$K$6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'資料Ⅲ-46'!$K$8:$K$28</c:f>
              <c:numCache/>
            </c:numRef>
          </c:val>
        </c:ser>
        <c:overlap val="100"/>
        <c:axId val="46158452"/>
        <c:axId val="12772885"/>
      </c:barChart>
      <c:lineChart>
        <c:grouping val="standard"/>
        <c:varyColors val="0"/>
        <c:ser>
          <c:idx val="3"/>
          <c:order val="0"/>
          <c:tx>
            <c:strRef>
              <c:f>'資料Ⅲ-46'!$N$6</c:f>
              <c:strCache>
                <c:ptCount val="1"/>
                <c:pt idx="0">
                  <c:v>大規模工場の素材消費量の割合（右軸）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&quot;%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%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'資料Ⅲ-46'!$A$8:$A$28</c:f>
              <c:strCache/>
            </c:strRef>
          </c:cat>
          <c:val>
            <c:numRef>
              <c:f>'資料Ⅲ-46'!$N$8:$N$28</c:f>
              <c:numCache/>
            </c:numRef>
          </c:val>
          <c:smooth val="0"/>
        </c:ser>
        <c:axId val="47847102"/>
        <c:axId val="27970735"/>
      </c:lineChart>
      <c:catAx>
        <c:axId val="46158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772885"/>
        <c:crosses val="autoZero"/>
        <c:auto val="1"/>
        <c:lblOffset val="0"/>
        <c:tickLblSkip val="1"/>
        <c:noMultiLvlLbl val="0"/>
      </c:catAx>
      <c:valAx>
        <c:axId val="12772885"/>
        <c:scaling>
          <c:orientation val="minMax"/>
          <c:max val="3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58452"/>
        <c:crossesAt val="1"/>
        <c:crossBetween val="between"/>
        <c:dispUnits/>
        <c:minorUnit val="400"/>
      </c:valAx>
      <c:catAx>
        <c:axId val="47847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7970735"/>
        <c:crosses val="autoZero"/>
        <c:auto val="1"/>
        <c:lblOffset val="100"/>
        <c:tickLblSkip val="1"/>
        <c:noMultiLvlLbl val="0"/>
      </c:catAx>
      <c:valAx>
        <c:axId val="27970735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847102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3975"/>
          <c:y val="0.03325"/>
          <c:w val="0.37"/>
          <c:h val="0.27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0.0665</cdr:y>
    </cdr:from>
    <cdr:to>
      <cdr:x>0.98675</cdr:x>
      <cdr:y>0.154</cdr:y>
    </cdr:to>
    <cdr:sp>
      <cdr:nvSpPr>
        <cdr:cNvPr id="1" name="テキスト ボックス 7"/>
        <cdr:cNvSpPr txBox="1">
          <a:spLocks noChangeArrowheads="1"/>
        </cdr:cNvSpPr>
      </cdr:nvSpPr>
      <cdr:spPr>
        <a:xfrm>
          <a:off x="13592175" y="409575"/>
          <a:ext cx="9429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0.9045</cdr:x>
      <cdr:y>0.8635</cdr:y>
    </cdr:from>
    <cdr:to>
      <cdr:x>0.96475</cdr:x>
      <cdr:y>0.9615</cdr:y>
    </cdr:to>
    <cdr:sp>
      <cdr:nvSpPr>
        <cdr:cNvPr id="2" name="テキスト ボックス 7"/>
        <cdr:cNvSpPr txBox="1">
          <a:spLocks noChangeArrowheads="1"/>
        </cdr:cNvSpPr>
      </cdr:nvSpPr>
      <cdr:spPr>
        <a:xfrm>
          <a:off x="13325475" y="5391150"/>
          <a:ext cx="8858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0.03275</cdr:x>
      <cdr:y>0.0405</cdr:y>
    </cdr:from>
    <cdr:to>
      <cdr:x>0.126</cdr:x>
      <cdr:y>0.13675</cdr:y>
    </cdr:to>
    <cdr:sp>
      <cdr:nvSpPr>
        <cdr:cNvPr id="3" name="テキスト ボックス 19"/>
        <cdr:cNvSpPr txBox="1">
          <a:spLocks noChangeArrowheads="1"/>
        </cdr:cNvSpPr>
      </cdr:nvSpPr>
      <cdr:spPr>
        <a:xfrm>
          <a:off x="476250" y="247650"/>
          <a:ext cx="13716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39</xdr:row>
      <xdr:rowOff>66675</xdr:rowOff>
    </xdr:from>
    <xdr:to>
      <xdr:col>20</xdr:col>
      <xdr:colOff>114300</xdr:colOff>
      <xdr:row>75</xdr:row>
      <xdr:rowOff>142875</xdr:rowOff>
    </xdr:to>
    <xdr:graphicFrame>
      <xdr:nvGraphicFramePr>
        <xdr:cNvPr id="1" name="グラフ 6"/>
        <xdr:cNvGraphicFramePr/>
      </xdr:nvGraphicFramePr>
      <xdr:xfrm>
        <a:off x="238125" y="12534900"/>
        <a:ext cx="147351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6"/>
  <sheetViews>
    <sheetView showGridLines="0" tabSelected="1" zoomScale="80" zoomScaleNormal="80" zoomScaleSheetLayoutView="70" zoomScalePageLayoutView="0" workbookViewId="0" topLeftCell="A1">
      <selection activeCell="G1" sqref="G1"/>
    </sheetView>
  </sheetViews>
  <sheetFormatPr defaultColWidth="9.00390625" defaultRowHeight="13.5"/>
  <cols>
    <col min="1" max="15" width="10.00390625" style="0" customWidth="1"/>
    <col min="21" max="23" width="16.875" style="0" bestFit="1" customWidth="1"/>
    <col min="24" max="24" width="9.00390625" style="0" customWidth="1"/>
  </cols>
  <sheetData>
    <row r="1" spans="1:15" ht="21.75" customHeight="1">
      <c r="A1" s="4" t="s">
        <v>16</v>
      </c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20" ht="15" customHeight="1">
      <c r="A2" s="2"/>
      <c r="F2" s="35"/>
      <c r="G2" s="35"/>
      <c r="H2" s="35"/>
      <c r="I2" s="35"/>
      <c r="J2" s="35"/>
      <c r="K2" s="35"/>
      <c r="L2" s="35"/>
      <c r="M2" s="35"/>
      <c r="N2" s="35"/>
      <c r="O2" s="35"/>
      <c r="P2" s="2"/>
      <c r="Q2" s="2"/>
      <c r="R2" s="2"/>
      <c r="S2" s="2"/>
      <c r="T2" s="2"/>
    </row>
    <row r="3" spans="1:20" ht="15" customHeight="1">
      <c r="A3" s="2"/>
      <c r="E3" s="9" t="s">
        <v>32</v>
      </c>
      <c r="F3" s="35"/>
      <c r="G3" s="35"/>
      <c r="H3" s="35"/>
      <c r="I3" s="35"/>
      <c r="J3" s="35"/>
      <c r="K3" s="36" t="s">
        <v>41</v>
      </c>
      <c r="L3" s="35"/>
      <c r="M3" s="35"/>
      <c r="N3" s="35"/>
      <c r="O3" s="36" t="s">
        <v>39</v>
      </c>
      <c r="P3" s="2"/>
      <c r="Q3" s="2"/>
      <c r="R3" s="2"/>
      <c r="S3" s="2"/>
      <c r="T3" s="2"/>
    </row>
    <row r="4" spans="1:44" ht="15" customHeight="1">
      <c r="A4" s="71" t="s">
        <v>25</v>
      </c>
      <c r="B4" s="74" t="s">
        <v>40</v>
      </c>
      <c r="C4" s="75"/>
      <c r="D4" s="75"/>
      <c r="E4" s="76"/>
      <c r="F4" s="80" t="s">
        <v>42</v>
      </c>
      <c r="G4" s="81"/>
      <c r="H4" s="81"/>
      <c r="I4" s="81"/>
      <c r="J4" s="81"/>
      <c r="K4" s="81"/>
      <c r="L4" s="84"/>
      <c r="M4" s="85"/>
      <c r="N4" s="85"/>
      <c r="O4" s="85"/>
      <c r="P4" s="70"/>
      <c r="Q4" s="12"/>
      <c r="R4" s="12"/>
      <c r="S4" s="12"/>
      <c r="T4" s="12"/>
      <c r="U4" s="69"/>
      <c r="V4" s="69"/>
      <c r="W4" s="69"/>
      <c r="X4" s="69"/>
      <c r="Y4" s="69"/>
      <c r="Z4" s="69"/>
      <c r="AA4" s="69"/>
      <c r="AB4" s="69"/>
      <c r="AC4" s="70"/>
      <c r="AD4" s="70"/>
      <c r="AE4" s="70"/>
      <c r="AG4" s="70"/>
      <c r="AH4" s="69"/>
      <c r="AI4" s="69"/>
      <c r="AJ4" s="69"/>
      <c r="AK4" s="69"/>
      <c r="AL4" s="69"/>
      <c r="AM4" s="69"/>
      <c r="AN4" s="69"/>
      <c r="AO4" s="69"/>
      <c r="AP4" s="70"/>
      <c r="AQ4" s="70"/>
      <c r="AR4" s="70"/>
    </row>
    <row r="5" spans="1:44" ht="15" customHeight="1">
      <c r="A5" s="72"/>
      <c r="B5" s="77"/>
      <c r="C5" s="78"/>
      <c r="D5" s="78"/>
      <c r="E5" s="79"/>
      <c r="F5" s="82"/>
      <c r="G5" s="83"/>
      <c r="H5" s="83"/>
      <c r="I5" s="83"/>
      <c r="J5" s="83"/>
      <c r="K5" s="83"/>
      <c r="L5" s="86" t="s">
        <v>0</v>
      </c>
      <c r="M5" s="86"/>
      <c r="N5" s="86"/>
      <c r="O5" s="86"/>
      <c r="P5" s="70"/>
      <c r="Q5" s="12"/>
      <c r="R5" s="12"/>
      <c r="S5" s="12"/>
      <c r="T5" s="12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G5" s="70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</row>
    <row r="6" spans="1:44" ht="60" customHeight="1">
      <c r="A6" s="72"/>
      <c r="B6" s="87" t="s">
        <v>21</v>
      </c>
      <c r="C6" s="87" t="s">
        <v>22</v>
      </c>
      <c r="D6" s="87" t="s">
        <v>23</v>
      </c>
      <c r="E6" s="61" t="s">
        <v>1</v>
      </c>
      <c r="F6" s="63" t="s">
        <v>21</v>
      </c>
      <c r="G6" s="63" t="s">
        <v>22</v>
      </c>
      <c r="H6" s="64" t="s">
        <v>23</v>
      </c>
      <c r="I6" s="65"/>
      <c r="J6" s="66"/>
      <c r="K6" s="67" t="s">
        <v>1</v>
      </c>
      <c r="L6" s="56" t="s">
        <v>21</v>
      </c>
      <c r="M6" s="56" t="s">
        <v>22</v>
      </c>
      <c r="N6" s="58" t="s">
        <v>2</v>
      </c>
      <c r="O6" s="37"/>
      <c r="P6" s="70"/>
      <c r="Q6" s="12"/>
      <c r="R6" s="12"/>
      <c r="S6" s="12"/>
      <c r="T6" s="12"/>
      <c r="U6" s="14"/>
      <c r="V6" s="14"/>
      <c r="W6" s="14"/>
      <c r="X6" s="13"/>
      <c r="Y6" s="14"/>
      <c r="Z6" s="14"/>
      <c r="AA6" s="14"/>
      <c r="AB6" s="13"/>
      <c r="AC6" s="14"/>
      <c r="AD6" s="14"/>
      <c r="AE6" s="14"/>
      <c r="AG6" s="70"/>
      <c r="AH6" s="14"/>
      <c r="AI6" s="14"/>
      <c r="AJ6" s="14"/>
      <c r="AK6" s="13"/>
      <c r="AL6" s="14"/>
      <c r="AM6" s="14"/>
      <c r="AN6" s="14"/>
      <c r="AO6" s="13"/>
      <c r="AP6" s="14"/>
      <c r="AQ6" s="14"/>
      <c r="AR6" s="14"/>
    </row>
    <row r="7" spans="1:44" ht="44.25" customHeight="1">
      <c r="A7" s="73"/>
      <c r="B7" s="88"/>
      <c r="C7" s="88"/>
      <c r="D7" s="88"/>
      <c r="E7" s="62"/>
      <c r="F7" s="57"/>
      <c r="G7" s="57"/>
      <c r="H7" s="38"/>
      <c r="I7" s="39" t="s">
        <v>33</v>
      </c>
      <c r="J7" s="40" t="s">
        <v>38</v>
      </c>
      <c r="K7" s="68"/>
      <c r="L7" s="57"/>
      <c r="M7" s="57"/>
      <c r="N7" s="59"/>
      <c r="O7" s="39" t="s">
        <v>31</v>
      </c>
      <c r="P7" s="12"/>
      <c r="Q7" s="15"/>
      <c r="R7" s="60"/>
      <c r="S7" s="60"/>
      <c r="T7" s="12"/>
      <c r="U7" s="14"/>
      <c r="V7" s="14"/>
      <c r="W7" s="14"/>
      <c r="X7" s="13"/>
      <c r="Y7" s="14"/>
      <c r="Z7" s="14"/>
      <c r="AA7" s="14"/>
      <c r="AB7" s="13"/>
      <c r="AC7" s="14"/>
      <c r="AD7" s="14"/>
      <c r="AE7" s="14"/>
      <c r="AG7" s="12"/>
      <c r="AH7" s="14"/>
      <c r="AI7" s="14"/>
      <c r="AJ7" s="14"/>
      <c r="AK7" s="13"/>
      <c r="AL7" s="14"/>
      <c r="AM7" s="14"/>
      <c r="AN7" s="14"/>
      <c r="AO7" s="13"/>
      <c r="AP7" s="14"/>
      <c r="AQ7" s="14"/>
      <c r="AR7" s="14"/>
    </row>
    <row r="8" spans="1:44" ht="30" customHeight="1">
      <c r="A8" s="16" t="s">
        <v>3</v>
      </c>
      <c r="B8" s="17">
        <v>8613</v>
      </c>
      <c r="C8" s="17">
        <v>3124</v>
      </c>
      <c r="D8" s="17">
        <v>551</v>
      </c>
      <c r="E8" s="17">
        <v>12288</v>
      </c>
      <c r="F8" s="41">
        <v>609.5</v>
      </c>
      <c r="G8" s="41">
        <v>1054.6</v>
      </c>
      <c r="H8" s="41">
        <v>1043.7</v>
      </c>
      <c r="I8" s="42">
        <v>0</v>
      </c>
      <c r="J8" s="42">
        <f>H8+I8</f>
        <v>1043.7</v>
      </c>
      <c r="K8" s="43">
        <v>2707.8</v>
      </c>
      <c r="L8" s="44">
        <f aca="true" t="shared" si="0" ref="L8:L23">(F8/K8)*100</f>
        <v>22.50904793559347</v>
      </c>
      <c r="M8" s="44">
        <f aca="true" t="shared" si="1" ref="M8:M23">(G8/K8)*100</f>
        <v>38.94674643622128</v>
      </c>
      <c r="N8" s="45">
        <f aca="true" t="shared" si="2" ref="N8:N23">(H8/K8)*100</f>
        <v>38.54420562818524</v>
      </c>
      <c r="O8" s="46" t="s">
        <v>30</v>
      </c>
      <c r="P8" s="18"/>
      <c r="Q8" s="18"/>
      <c r="R8" s="18"/>
      <c r="S8" s="18"/>
      <c r="T8" s="18"/>
      <c r="U8" s="19"/>
      <c r="V8" s="19"/>
      <c r="W8" s="19"/>
      <c r="X8" s="20"/>
      <c r="Y8" s="6"/>
      <c r="Z8" s="6"/>
      <c r="AA8" s="6"/>
      <c r="AB8" s="20"/>
      <c r="AC8" s="3"/>
      <c r="AD8" s="3"/>
      <c r="AE8" s="5"/>
      <c r="AG8" s="18"/>
      <c r="AH8" s="20"/>
      <c r="AI8" s="20"/>
      <c r="AJ8" s="20"/>
      <c r="AK8" s="20"/>
      <c r="AL8" s="3"/>
      <c r="AM8" s="3"/>
      <c r="AN8" s="3"/>
      <c r="AO8" s="20"/>
      <c r="AP8" s="3"/>
      <c r="AQ8" s="3"/>
      <c r="AR8" s="5"/>
    </row>
    <row r="9" spans="1:44" ht="30" customHeight="1">
      <c r="A9" s="16" t="s">
        <v>4</v>
      </c>
      <c r="B9" s="17">
        <v>8178</v>
      </c>
      <c r="C9" s="17">
        <v>2971</v>
      </c>
      <c r="D9" s="17">
        <v>543</v>
      </c>
      <c r="E9" s="17">
        <v>11692</v>
      </c>
      <c r="F9" s="41">
        <v>556.4</v>
      </c>
      <c r="G9" s="41">
        <v>985.3</v>
      </c>
      <c r="H9" s="41">
        <v>1077.3</v>
      </c>
      <c r="I9" s="42">
        <v>0</v>
      </c>
      <c r="J9" s="42">
        <f aca="true" t="shared" si="3" ref="J9:J25">H9+I9</f>
        <v>1077.3</v>
      </c>
      <c r="K9" s="43">
        <v>2619</v>
      </c>
      <c r="L9" s="44">
        <f t="shared" si="0"/>
        <v>21.24474990454372</v>
      </c>
      <c r="M9" s="44">
        <f t="shared" si="1"/>
        <v>37.62122947689958</v>
      </c>
      <c r="N9" s="45">
        <f t="shared" si="2"/>
        <v>41.1340206185567</v>
      </c>
      <c r="O9" s="46" t="s">
        <v>30</v>
      </c>
      <c r="P9" s="18"/>
      <c r="Q9" s="18"/>
      <c r="R9" s="18"/>
      <c r="S9" s="18"/>
      <c r="T9" s="18"/>
      <c r="U9" s="19"/>
      <c r="V9" s="19"/>
      <c r="W9" s="19"/>
      <c r="X9" s="20"/>
      <c r="Y9" s="6"/>
      <c r="Z9" s="6"/>
      <c r="AA9" s="6"/>
      <c r="AB9" s="20"/>
      <c r="AC9" s="3"/>
      <c r="AD9" s="3"/>
      <c r="AE9" s="5"/>
      <c r="AG9" s="18"/>
      <c r="AH9" s="20"/>
      <c r="AI9" s="20"/>
      <c r="AJ9" s="20"/>
      <c r="AK9" s="20"/>
      <c r="AL9" s="3"/>
      <c r="AM9" s="3"/>
      <c r="AN9" s="3"/>
      <c r="AO9" s="20"/>
      <c r="AP9" s="3"/>
      <c r="AQ9" s="3"/>
      <c r="AR9" s="5"/>
    </row>
    <row r="10" spans="1:44" ht="30" customHeight="1">
      <c r="A10" s="16" t="s">
        <v>5</v>
      </c>
      <c r="B10" s="17">
        <v>7675</v>
      </c>
      <c r="C10" s="21">
        <v>2807</v>
      </c>
      <c r="D10" s="21">
        <v>538</v>
      </c>
      <c r="E10" s="17">
        <v>11020</v>
      </c>
      <c r="F10" s="41">
        <v>486.7</v>
      </c>
      <c r="G10" s="41">
        <v>865.9</v>
      </c>
      <c r="H10" s="41">
        <v>1006.3</v>
      </c>
      <c r="I10" s="42">
        <v>0</v>
      </c>
      <c r="J10" s="42">
        <f t="shared" si="3"/>
        <v>1006.3</v>
      </c>
      <c r="K10" s="43">
        <v>2358.8999999999996</v>
      </c>
      <c r="L10" s="44">
        <f t="shared" si="0"/>
        <v>20.632498198312778</v>
      </c>
      <c r="M10" s="44">
        <f t="shared" si="1"/>
        <v>36.70778752808513</v>
      </c>
      <c r="N10" s="45">
        <f t="shared" si="2"/>
        <v>42.659714273602106</v>
      </c>
      <c r="O10" s="46" t="s">
        <v>30</v>
      </c>
      <c r="P10" s="18"/>
      <c r="Q10" s="18"/>
      <c r="R10" s="18"/>
      <c r="S10" s="18"/>
      <c r="T10" s="18"/>
      <c r="U10" s="19"/>
      <c r="V10" s="19"/>
      <c r="W10" s="19"/>
      <c r="X10" s="20"/>
      <c r="Y10" s="6"/>
      <c r="Z10" s="6"/>
      <c r="AA10" s="6"/>
      <c r="AB10" s="20"/>
      <c r="AC10" s="3"/>
      <c r="AD10" s="3"/>
      <c r="AE10" s="5"/>
      <c r="AG10" s="18"/>
      <c r="AH10" s="20"/>
      <c r="AI10" s="20"/>
      <c r="AJ10" s="20"/>
      <c r="AK10" s="20"/>
      <c r="AL10" s="3"/>
      <c r="AM10" s="3"/>
      <c r="AN10" s="3"/>
      <c r="AO10" s="20"/>
      <c r="AP10" s="3"/>
      <c r="AQ10" s="3"/>
      <c r="AR10" s="5"/>
    </row>
    <row r="11" spans="1:44" ht="30" customHeight="1">
      <c r="A11" s="16" t="s">
        <v>6</v>
      </c>
      <c r="B11" s="17">
        <v>7265</v>
      </c>
      <c r="C11" s="17">
        <v>2652</v>
      </c>
      <c r="D11" s="17">
        <v>512</v>
      </c>
      <c r="E11" s="17">
        <v>10429</v>
      </c>
      <c r="F11" s="41">
        <v>433.3</v>
      </c>
      <c r="G11" s="41">
        <v>784</v>
      </c>
      <c r="H11" s="41">
        <v>979</v>
      </c>
      <c r="I11" s="42">
        <v>0</v>
      </c>
      <c r="J11" s="42">
        <f t="shared" si="3"/>
        <v>979</v>
      </c>
      <c r="K11" s="43">
        <v>2196.3</v>
      </c>
      <c r="L11" s="44">
        <f t="shared" si="0"/>
        <v>19.72863452169558</v>
      </c>
      <c r="M11" s="44">
        <f t="shared" si="1"/>
        <v>35.696398488366796</v>
      </c>
      <c r="N11" s="45">
        <f t="shared" si="2"/>
        <v>44.57496698993762</v>
      </c>
      <c r="O11" s="46" t="s">
        <v>30</v>
      </c>
      <c r="P11" s="18"/>
      <c r="Q11" s="18"/>
      <c r="R11" s="18"/>
      <c r="S11" s="18"/>
      <c r="T11" s="18"/>
      <c r="U11" s="19"/>
      <c r="V11" s="19"/>
      <c r="W11" s="19"/>
      <c r="X11" s="20"/>
      <c r="Y11" s="6"/>
      <c r="Z11" s="6"/>
      <c r="AA11" s="6"/>
      <c r="AB11" s="20"/>
      <c r="AC11" s="3"/>
      <c r="AD11" s="3"/>
      <c r="AE11" s="5"/>
      <c r="AG11" s="18"/>
      <c r="AH11" s="20"/>
      <c r="AI11" s="20"/>
      <c r="AJ11" s="20"/>
      <c r="AK11" s="20"/>
      <c r="AL11" s="3"/>
      <c r="AM11" s="3"/>
      <c r="AN11" s="3"/>
      <c r="AO11" s="20"/>
      <c r="AP11" s="3"/>
      <c r="AQ11" s="3"/>
      <c r="AR11" s="5"/>
    </row>
    <row r="12" spans="1:44" ht="30" customHeight="1">
      <c r="A12" s="22" t="s">
        <v>7</v>
      </c>
      <c r="B12" s="17">
        <v>6874</v>
      </c>
      <c r="C12" s="17">
        <v>2550</v>
      </c>
      <c r="D12" s="17">
        <v>496</v>
      </c>
      <c r="E12" s="17">
        <v>9920</v>
      </c>
      <c r="F12" s="41">
        <v>397.8</v>
      </c>
      <c r="G12" s="41">
        <v>756.3</v>
      </c>
      <c r="H12" s="41">
        <v>999</v>
      </c>
      <c r="I12" s="42">
        <v>0</v>
      </c>
      <c r="J12" s="42">
        <f t="shared" si="3"/>
        <v>999</v>
      </c>
      <c r="K12" s="43">
        <v>2153.1</v>
      </c>
      <c r="L12" s="44">
        <f t="shared" si="0"/>
        <v>18.47568621986903</v>
      </c>
      <c r="M12" s="44">
        <f t="shared" si="1"/>
        <v>35.12609725512053</v>
      </c>
      <c r="N12" s="45">
        <f t="shared" si="2"/>
        <v>46.39821652501045</v>
      </c>
      <c r="O12" s="46" t="s">
        <v>30</v>
      </c>
      <c r="P12" s="23"/>
      <c r="Q12" s="23"/>
      <c r="R12" s="23"/>
      <c r="S12" s="23"/>
      <c r="T12" s="23"/>
      <c r="U12" s="19"/>
      <c r="V12" s="19"/>
      <c r="W12" s="19"/>
      <c r="X12" s="20"/>
      <c r="Y12" s="6"/>
      <c r="Z12" s="6"/>
      <c r="AA12" s="6"/>
      <c r="AB12" s="20"/>
      <c r="AC12" s="3"/>
      <c r="AD12" s="3"/>
      <c r="AE12" s="5"/>
      <c r="AG12" s="23"/>
      <c r="AH12" s="20"/>
      <c r="AI12" s="20"/>
      <c r="AJ12" s="20"/>
      <c r="AK12" s="20"/>
      <c r="AL12" s="3"/>
      <c r="AM12" s="3"/>
      <c r="AN12" s="3"/>
      <c r="AO12" s="20"/>
      <c r="AP12" s="3"/>
      <c r="AQ12" s="3"/>
      <c r="AR12" s="5"/>
    </row>
    <row r="13" spans="1:44" ht="30" customHeight="1">
      <c r="A13" s="22" t="s">
        <v>8</v>
      </c>
      <c r="B13" s="17">
        <v>6479</v>
      </c>
      <c r="C13" s="17">
        <v>2444</v>
      </c>
      <c r="D13" s="17">
        <v>497</v>
      </c>
      <c r="E13" s="17">
        <v>9420</v>
      </c>
      <c r="F13" s="41">
        <v>367.9</v>
      </c>
      <c r="G13" s="41">
        <v>720.5</v>
      </c>
      <c r="H13" s="41">
        <v>1045.4</v>
      </c>
      <c r="I13" s="42">
        <v>0</v>
      </c>
      <c r="J13" s="42">
        <f t="shared" si="3"/>
        <v>1045.4</v>
      </c>
      <c r="K13" s="43">
        <v>2133.8</v>
      </c>
      <c r="L13" s="44">
        <f t="shared" si="0"/>
        <v>17.241540912925295</v>
      </c>
      <c r="M13" s="44">
        <f t="shared" si="1"/>
        <v>33.766051176305176</v>
      </c>
      <c r="N13" s="45">
        <f t="shared" si="2"/>
        <v>48.99240791076952</v>
      </c>
      <c r="O13" s="46" t="s">
        <v>30</v>
      </c>
      <c r="P13" s="23"/>
      <c r="Q13" s="23"/>
      <c r="R13" s="23"/>
      <c r="S13" s="23"/>
      <c r="T13" s="23"/>
      <c r="U13" s="19"/>
      <c r="V13" s="19"/>
      <c r="W13" s="19"/>
      <c r="X13" s="20"/>
      <c r="Y13" s="6"/>
      <c r="Z13" s="6"/>
      <c r="AA13" s="6"/>
      <c r="AB13" s="20"/>
      <c r="AC13" s="3"/>
      <c r="AD13" s="3"/>
      <c r="AE13" s="5"/>
      <c r="AG13" s="23"/>
      <c r="AH13" s="20"/>
      <c r="AI13" s="20"/>
      <c r="AJ13" s="20"/>
      <c r="AK13" s="20"/>
      <c r="AL13" s="3"/>
      <c r="AM13" s="3"/>
      <c r="AN13" s="3"/>
      <c r="AO13" s="20"/>
      <c r="AP13" s="3"/>
      <c r="AQ13" s="3"/>
      <c r="AR13" s="5"/>
    </row>
    <row r="14" spans="1:44" ht="30" customHeight="1">
      <c r="A14" s="22" t="s">
        <v>9</v>
      </c>
      <c r="B14" s="17">
        <v>6189</v>
      </c>
      <c r="C14" s="17">
        <v>2334</v>
      </c>
      <c r="D14" s="17">
        <v>488</v>
      </c>
      <c r="E14" s="17">
        <v>9011</v>
      </c>
      <c r="F14" s="41">
        <v>345.2</v>
      </c>
      <c r="G14" s="41">
        <v>686.8</v>
      </c>
      <c r="H14" s="41">
        <v>1026.6</v>
      </c>
      <c r="I14" s="42">
        <v>0</v>
      </c>
      <c r="J14" s="42">
        <f t="shared" si="3"/>
        <v>1026.6</v>
      </c>
      <c r="K14" s="43">
        <v>2058.6</v>
      </c>
      <c r="L14" s="44">
        <f t="shared" si="0"/>
        <v>16.768677742154864</v>
      </c>
      <c r="M14" s="44">
        <f t="shared" si="1"/>
        <v>33.36247935490139</v>
      </c>
      <c r="N14" s="45">
        <f t="shared" si="2"/>
        <v>49.86884290294375</v>
      </c>
      <c r="O14" s="46" t="s">
        <v>30</v>
      </c>
      <c r="P14" s="23"/>
      <c r="Q14" s="23"/>
      <c r="R14" s="23"/>
      <c r="S14" s="23"/>
      <c r="T14" s="23"/>
      <c r="U14" s="19"/>
      <c r="V14" s="19"/>
      <c r="W14" s="19"/>
      <c r="X14" s="20"/>
      <c r="Y14" s="6"/>
      <c r="Z14" s="6"/>
      <c r="AA14" s="6"/>
      <c r="AB14" s="20"/>
      <c r="AC14" s="3"/>
      <c r="AD14" s="3"/>
      <c r="AE14" s="5"/>
      <c r="AG14" s="23"/>
      <c r="AH14" s="20"/>
      <c r="AI14" s="20"/>
      <c r="AJ14" s="20"/>
      <c r="AK14" s="20"/>
      <c r="AL14" s="3"/>
      <c r="AM14" s="3"/>
      <c r="AN14" s="3"/>
      <c r="AO14" s="20"/>
      <c r="AP14" s="3"/>
      <c r="AQ14" s="3"/>
      <c r="AR14" s="5"/>
    </row>
    <row r="15" spans="1:44" ht="30" customHeight="1">
      <c r="A15" s="22" t="s">
        <v>10</v>
      </c>
      <c r="B15" s="17">
        <v>5787</v>
      </c>
      <c r="C15" s="17">
        <v>2215</v>
      </c>
      <c r="D15" s="17">
        <v>480</v>
      </c>
      <c r="E15" s="17">
        <v>8482</v>
      </c>
      <c r="F15" s="41">
        <v>311.4</v>
      </c>
      <c r="G15" s="41">
        <v>641.8</v>
      </c>
      <c r="H15" s="41">
        <v>1077.3</v>
      </c>
      <c r="I15" s="42">
        <v>0</v>
      </c>
      <c r="J15" s="42">
        <f t="shared" si="3"/>
        <v>1077.3</v>
      </c>
      <c r="K15" s="43">
        <v>2030.5</v>
      </c>
      <c r="L15" s="44">
        <f t="shared" si="0"/>
        <v>15.336124107362718</v>
      </c>
      <c r="M15" s="44">
        <f t="shared" si="1"/>
        <v>31.607978330460472</v>
      </c>
      <c r="N15" s="45">
        <f t="shared" si="2"/>
        <v>53.0558975621768</v>
      </c>
      <c r="O15" s="46" t="s">
        <v>30</v>
      </c>
      <c r="P15" s="23"/>
      <c r="Q15" s="23"/>
      <c r="R15" s="23"/>
      <c r="S15" s="23"/>
      <c r="T15" s="23"/>
      <c r="U15" s="19"/>
      <c r="V15" s="19"/>
      <c r="W15" s="19"/>
      <c r="X15" s="20"/>
      <c r="Y15" s="6"/>
      <c r="Z15" s="6"/>
      <c r="AA15" s="6"/>
      <c r="AB15" s="20"/>
      <c r="AC15" s="3"/>
      <c r="AD15" s="3"/>
      <c r="AE15" s="5"/>
      <c r="AG15" s="23"/>
      <c r="AH15" s="20"/>
      <c r="AI15" s="20"/>
      <c r="AJ15" s="20"/>
      <c r="AK15" s="20"/>
      <c r="AL15" s="3"/>
      <c r="AM15" s="3"/>
      <c r="AN15" s="3"/>
      <c r="AO15" s="20"/>
      <c r="AP15" s="3"/>
      <c r="AQ15" s="3"/>
      <c r="AR15" s="5"/>
    </row>
    <row r="16" spans="1:44" ht="30" customHeight="1">
      <c r="A16" s="22" t="s">
        <v>11</v>
      </c>
      <c r="B16" s="17">
        <v>5344</v>
      </c>
      <c r="C16" s="17">
        <v>2078</v>
      </c>
      <c r="D16" s="17">
        <v>483</v>
      </c>
      <c r="E16" s="17">
        <v>7905</v>
      </c>
      <c r="F16" s="41">
        <v>278.4</v>
      </c>
      <c r="G16" s="41">
        <v>573.5</v>
      </c>
      <c r="H16" s="41">
        <v>1069.2</v>
      </c>
      <c r="I16" s="42">
        <v>0</v>
      </c>
      <c r="J16" s="42">
        <f t="shared" si="3"/>
        <v>1069.2</v>
      </c>
      <c r="K16" s="43">
        <v>1921.1</v>
      </c>
      <c r="L16" s="44">
        <f t="shared" si="0"/>
        <v>14.491697464994013</v>
      </c>
      <c r="M16" s="44">
        <f t="shared" si="1"/>
        <v>29.852688563843632</v>
      </c>
      <c r="N16" s="45">
        <f t="shared" si="2"/>
        <v>55.65561397116237</v>
      </c>
      <c r="O16" s="46" t="s">
        <v>30</v>
      </c>
      <c r="P16" s="23"/>
      <c r="Q16" s="23"/>
      <c r="R16" s="23"/>
      <c r="S16" s="23"/>
      <c r="T16" s="23"/>
      <c r="U16" s="19"/>
      <c r="V16" s="19"/>
      <c r="W16" s="19"/>
      <c r="X16" s="20"/>
      <c r="Y16" s="6"/>
      <c r="Z16" s="6"/>
      <c r="AA16" s="6"/>
      <c r="AB16" s="20"/>
      <c r="AC16" s="3"/>
      <c r="AD16" s="3"/>
      <c r="AE16" s="5"/>
      <c r="AG16" s="23"/>
      <c r="AH16" s="20"/>
      <c r="AI16" s="20"/>
      <c r="AJ16" s="20"/>
      <c r="AK16" s="20"/>
      <c r="AL16" s="3"/>
      <c r="AM16" s="3"/>
      <c r="AN16" s="3"/>
      <c r="AO16" s="20"/>
      <c r="AP16" s="3"/>
      <c r="AQ16" s="3"/>
      <c r="AR16" s="5"/>
    </row>
    <row r="17" spans="1:44" ht="30" customHeight="1">
      <c r="A17" s="16" t="s">
        <v>12</v>
      </c>
      <c r="B17" s="17">
        <v>4919</v>
      </c>
      <c r="C17" s="17">
        <v>1990</v>
      </c>
      <c r="D17" s="17">
        <v>469</v>
      </c>
      <c r="E17" s="17">
        <v>7378</v>
      </c>
      <c r="F17" s="41">
        <v>242.7</v>
      </c>
      <c r="G17" s="41">
        <v>517</v>
      </c>
      <c r="H17" s="41">
        <v>1002.2</v>
      </c>
      <c r="I17" s="42">
        <v>0</v>
      </c>
      <c r="J17" s="42">
        <f t="shared" si="3"/>
        <v>1002.2</v>
      </c>
      <c r="K17" s="43">
        <v>1761.9</v>
      </c>
      <c r="L17" s="44">
        <f t="shared" si="0"/>
        <v>13.774902094329983</v>
      </c>
      <c r="M17" s="44">
        <f t="shared" si="1"/>
        <v>29.3433225495204</v>
      </c>
      <c r="N17" s="45">
        <f t="shared" si="2"/>
        <v>56.88177535614961</v>
      </c>
      <c r="O17" s="46" t="s">
        <v>30</v>
      </c>
      <c r="P17" s="18"/>
      <c r="Q17" s="18"/>
      <c r="R17" s="18"/>
      <c r="S17" s="18"/>
      <c r="T17" s="18"/>
      <c r="U17" s="19"/>
      <c r="V17" s="19"/>
      <c r="W17" s="19"/>
      <c r="X17" s="20"/>
      <c r="Y17" s="6"/>
      <c r="Z17" s="6"/>
      <c r="AA17" s="6"/>
      <c r="AB17" s="20"/>
      <c r="AC17" s="3"/>
      <c r="AD17" s="3"/>
      <c r="AE17" s="5"/>
      <c r="AG17" s="18"/>
      <c r="AH17" s="20"/>
      <c r="AI17" s="20"/>
      <c r="AJ17" s="20"/>
      <c r="AK17" s="20"/>
      <c r="AL17" s="3"/>
      <c r="AM17" s="3"/>
      <c r="AN17" s="3"/>
      <c r="AO17" s="20"/>
      <c r="AP17" s="3"/>
      <c r="AQ17" s="3"/>
      <c r="AR17" s="5"/>
    </row>
    <row r="18" spans="1:44" ht="30" customHeight="1">
      <c r="A18" s="16" t="s">
        <v>13</v>
      </c>
      <c r="B18" s="17">
        <v>4521</v>
      </c>
      <c r="C18" s="17">
        <v>1890</v>
      </c>
      <c r="D18" s="17">
        <v>454</v>
      </c>
      <c r="E18" s="17">
        <v>6865</v>
      </c>
      <c r="F18" s="41">
        <v>205.6</v>
      </c>
      <c r="G18" s="41">
        <v>444.3</v>
      </c>
      <c r="H18" s="41">
        <v>896.6</v>
      </c>
      <c r="I18" s="42">
        <v>0</v>
      </c>
      <c r="J18" s="42">
        <f t="shared" si="3"/>
        <v>896.6</v>
      </c>
      <c r="K18" s="43">
        <v>1546.5</v>
      </c>
      <c r="L18" s="44">
        <f t="shared" si="0"/>
        <v>13.294536049143227</v>
      </c>
      <c r="M18" s="44">
        <f t="shared" si="1"/>
        <v>28.72938894277401</v>
      </c>
      <c r="N18" s="45">
        <f t="shared" si="2"/>
        <v>57.97607500808277</v>
      </c>
      <c r="O18" s="46" t="s">
        <v>30</v>
      </c>
      <c r="P18" s="18"/>
      <c r="Q18" s="18"/>
      <c r="R18" s="18"/>
      <c r="S18" s="24"/>
      <c r="T18" s="18"/>
      <c r="U18" s="19"/>
      <c r="V18" s="19"/>
      <c r="W18" s="19"/>
      <c r="X18" s="20"/>
      <c r="Y18" s="6"/>
      <c r="Z18" s="6"/>
      <c r="AA18" s="6"/>
      <c r="AB18" s="20"/>
      <c r="AC18" s="3"/>
      <c r="AD18" s="3"/>
      <c r="AE18" s="5"/>
      <c r="AG18" s="18"/>
      <c r="AH18" s="20"/>
      <c r="AI18" s="20"/>
      <c r="AJ18" s="20"/>
      <c r="AK18" s="20"/>
      <c r="AL18" s="3"/>
      <c r="AM18" s="3"/>
      <c r="AN18" s="3"/>
      <c r="AO18" s="20"/>
      <c r="AP18" s="3"/>
      <c r="AQ18" s="3"/>
      <c r="AR18" s="5"/>
    </row>
    <row r="19" spans="1:44" ht="30" customHeight="1">
      <c r="A19" s="16" t="s">
        <v>14</v>
      </c>
      <c r="B19" s="17">
        <v>4282</v>
      </c>
      <c r="C19" s="17">
        <v>1837</v>
      </c>
      <c r="D19" s="17">
        <v>450</v>
      </c>
      <c r="E19" s="17">
        <v>6569</v>
      </c>
      <c r="F19" s="41">
        <v>186.2</v>
      </c>
      <c r="G19" s="41">
        <v>438.4</v>
      </c>
      <c r="H19" s="41">
        <v>944.9</v>
      </c>
      <c r="I19" s="42">
        <v>0</v>
      </c>
      <c r="J19" s="42">
        <f t="shared" si="3"/>
        <v>944.9</v>
      </c>
      <c r="K19" s="47">
        <v>1569.5</v>
      </c>
      <c r="L19" s="44">
        <f t="shared" si="0"/>
        <v>11.863650844217903</v>
      </c>
      <c r="M19" s="44">
        <f t="shared" si="1"/>
        <v>27.93246256769672</v>
      </c>
      <c r="N19" s="45">
        <f t="shared" si="2"/>
        <v>60.203886588085375</v>
      </c>
      <c r="O19" s="46" t="s">
        <v>30</v>
      </c>
      <c r="P19" s="18"/>
      <c r="Q19" s="18"/>
      <c r="R19" s="18"/>
      <c r="S19" s="18"/>
      <c r="T19" s="18"/>
      <c r="U19" s="19"/>
      <c r="V19" s="19"/>
      <c r="W19" s="19"/>
      <c r="X19" s="20"/>
      <c r="Y19" s="6"/>
      <c r="Z19" s="6"/>
      <c r="AA19" s="6"/>
      <c r="AB19" s="20"/>
      <c r="AC19" s="3"/>
      <c r="AD19" s="3"/>
      <c r="AE19" s="5"/>
      <c r="AG19" s="18"/>
      <c r="AH19" s="20"/>
      <c r="AI19" s="20"/>
      <c r="AJ19" s="20"/>
      <c r="AK19" s="20"/>
      <c r="AL19" s="3"/>
      <c r="AM19" s="3"/>
      <c r="AN19" s="3"/>
      <c r="AO19" s="20"/>
      <c r="AP19" s="3"/>
      <c r="AQ19" s="3"/>
      <c r="AR19" s="5"/>
    </row>
    <row r="20" spans="1:44" ht="30" customHeight="1">
      <c r="A20" s="16" t="s">
        <v>15</v>
      </c>
      <c r="B20" s="17">
        <v>4058</v>
      </c>
      <c r="C20" s="17">
        <v>1743</v>
      </c>
      <c r="D20" s="17">
        <v>441</v>
      </c>
      <c r="E20" s="17">
        <f aca="true" t="shared" si="4" ref="E20:E25">SUM(B20:D20)</f>
        <v>6242</v>
      </c>
      <c r="F20" s="41">
        <v>180.1</v>
      </c>
      <c r="G20" s="41">
        <v>433.7</v>
      </c>
      <c r="H20" s="41">
        <v>1001.2</v>
      </c>
      <c r="I20" s="42">
        <v>0</v>
      </c>
      <c r="J20" s="42">
        <f t="shared" si="3"/>
        <v>1001.2</v>
      </c>
      <c r="K20" s="47">
        <f>SUM(F20:H20)</f>
        <v>1615</v>
      </c>
      <c r="L20" s="44">
        <f t="shared" si="0"/>
        <v>11.151702786377708</v>
      </c>
      <c r="M20" s="44">
        <f t="shared" si="1"/>
        <v>26.854489164086687</v>
      </c>
      <c r="N20" s="45">
        <f t="shared" si="2"/>
        <v>61.9938080495356</v>
      </c>
      <c r="O20" s="46" t="s">
        <v>30</v>
      </c>
      <c r="P20" s="18"/>
      <c r="Q20" s="18"/>
      <c r="R20" s="18"/>
      <c r="S20" s="18"/>
      <c r="T20" s="18"/>
      <c r="U20" s="19"/>
      <c r="V20" s="19"/>
      <c r="W20" s="19"/>
      <c r="X20" s="20"/>
      <c r="Y20" s="6"/>
      <c r="Z20" s="6"/>
      <c r="AA20" s="6"/>
      <c r="AB20" s="20"/>
      <c r="AC20" s="3"/>
      <c r="AD20" s="3"/>
      <c r="AE20" s="5"/>
      <c r="AG20" s="18"/>
      <c r="AH20" s="20"/>
      <c r="AI20" s="20"/>
      <c r="AJ20" s="20"/>
      <c r="AK20" s="20"/>
      <c r="AL20" s="3"/>
      <c r="AM20" s="3"/>
      <c r="AN20" s="3"/>
      <c r="AO20" s="20"/>
      <c r="AP20" s="3"/>
      <c r="AQ20" s="3"/>
      <c r="AR20" s="5"/>
    </row>
    <row r="21" spans="1:44" ht="30" customHeight="1">
      <c r="A21" s="16" t="s">
        <v>17</v>
      </c>
      <c r="B21" s="17">
        <v>3802</v>
      </c>
      <c r="C21" s="17">
        <v>1683</v>
      </c>
      <c r="D21" s="17">
        <v>442</v>
      </c>
      <c r="E21" s="17">
        <f t="shared" si="4"/>
        <v>5927</v>
      </c>
      <c r="F21" s="41">
        <v>163</v>
      </c>
      <c r="G21" s="41">
        <v>426</v>
      </c>
      <c r="H21" s="41">
        <v>1024</v>
      </c>
      <c r="I21" s="42">
        <v>0</v>
      </c>
      <c r="J21" s="42">
        <f t="shared" si="3"/>
        <v>1024</v>
      </c>
      <c r="K21" s="43">
        <f>SUM(F21:H21)</f>
        <v>1613</v>
      </c>
      <c r="L21" s="44">
        <f t="shared" si="0"/>
        <v>10.105393676379418</v>
      </c>
      <c r="M21" s="44">
        <f t="shared" si="1"/>
        <v>26.410415375077495</v>
      </c>
      <c r="N21" s="45">
        <f t="shared" si="2"/>
        <v>63.48419094854309</v>
      </c>
      <c r="O21" s="46" t="s">
        <v>30</v>
      </c>
      <c r="P21" s="25"/>
      <c r="Q21" s="25"/>
      <c r="R21" s="18"/>
      <c r="S21" s="18"/>
      <c r="T21" s="18"/>
      <c r="U21" s="19"/>
      <c r="V21" s="19"/>
      <c r="W21" s="19"/>
      <c r="X21" s="20"/>
      <c r="Y21" s="6"/>
      <c r="Z21" s="6"/>
      <c r="AA21" s="6"/>
      <c r="AB21" s="20"/>
      <c r="AC21" s="3"/>
      <c r="AD21" s="3"/>
      <c r="AE21" s="5"/>
      <c r="AG21" s="18"/>
      <c r="AH21" s="20"/>
      <c r="AI21" s="20"/>
      <c r="AJ21" s="20"/>
      <c r="AK21" s="20"/>
      <c r="AL21" s="3"/>
      <c r="AM21" s="3"/>
      <c r="AN21" s="3"/>
      <c r="AO21" s="20"/>
      <c r="AP21" s="3"/>
      <c r="AQ21" s="3"/>
      <c r="AR21" s="5"/>
    </row>
    <row r="22" spans="1:44" ht="30" customHeight="1">
      <c r="A22" s="16" t="s">
        <v>18</v>
      </c>
      <c r="B22" s="17">
        <v>3615</v>
      </c>
      <c r="C22" s="17">
        <v>1643</v>
      </c>
      <c r="D22" s="17">
        <v>432</v>
      </c>
      <c r="E22" s="17">
        <f t="shared" si="4"/>
        <v>5690</v>
      </c>
      <c r="F22" s="41">
        <v>160.2</v>
      </c>
      <c r="G22" s="41">
        <v>436.8</v>
      </c>
      <c r="H22" s="41">
        <v>1135.1</v>
      </c>
      <c r="I22" s="42">
        <v>0</v>
      </c>
      <c r="J22" s="42">
        <f t="shared" si="3"/>
        <v>1135.1</v>
      </c>
      <c r="K22" s="43">
        <f>SUM(F22:H22)</f>
        <v>1732.1</v>
      </c>
      <c r="L22" s="44">
        <f t="shared" si="0"/>
        <v>9.248888632296056</v>
      </c>
      <c r="M22" s="44">
        <f t="shared" si="1"/>
        <v>25.2179435367473</v>
      </c>
      <c r="N22" s="48">
        <f t="shared" si="2"/>
        <v>65.53316783095664</v>
      </c>
      <c r="O22" s="46" t="s">
        <v>30</v>
      </c>
      <c r="P22" s="18"/>
      <c r="Q22" s="25"/>
      <c r="R22" s="18"/>
      <c r="S22" s="18"/>
      <c r="T22" s="18"/>
      <c r="U22" s="19"/>
      <c r="V22" s="19"/>
      <c r="W22" s="19"/>
      <c r="X22" s="20"/>
      <c r="Y22" s="6"/>
      <c r="Z22" s="6"/>
      <c r="AA22" s="6"/>
      <c r="AB22" s="20"/>
      <c r="AC22" s="3"/>
      <c r="AD22" s="3"/>
      <c r="AE22" s="5"/>
      <c r="AG22" s="18"/>
      <c r="AH22" s="20"/>
      <c r="AI22" s="20"/>
      <c r="AJ22" s="20"/>
      <c r="AK22" s="20"/>
      <c r="AL22" s="3"/>
      <c r="AM22" s="3"/>
      <c r="AN22" s="3"/>
      <c r="AO22" s="20"/>
      <c r="AP22" s="3"/>
      <c r="AQ22" s="3"/>
      <c r="AR22" s="5"/>
    </row>
    <row r="23" spans="1:44" ht="30" customHeight="1">
      <c r="A23" s="16" t="s">
        <v>19</v>
      </c>
      <c r="B23" s="17">
        <v>3455</v>
      </c>
      <c r="C23" s="17">
        <v>1597</v>
      </c>
      <c r="D23" s="17">
        <v>417</v>
      </c>
      <c r="E23" s="17">
        <f t="shared" si="4"/>
        <v>5469</v>
      </c>
      <c r="F23" s="41">
        <v>154.7</v>
      </c>
      <c r="G23" s="41">
        <v>418.9</v>
      </c>
      <c r="H23" s="41">
        <v>1089.4</v>
      </c>
      <c r="I23" s="42">
        <v>0</v>
      </c>
      <c r="J23" s="42">
        <f t="shared" si="3"/>
        <v>1089.4</v>
      </c>
      <c r="K23" s="43">
        <f>SUM(F23:H23)</f>
        <v>1663</v>
      </c>
      <c r="L23" s="44">
        <f t="shared" si="0"/>
        <v>9.302465423932652</v>
      </c>
      <c r="M23" s="44">
        <f t="shared" si="1"/>
        <v>25.189416716776908</v>
      </c>
      <c r="N23" s="48">
        <f t="shared" si="2"/>
        <v>65.50811785929045</v>
      </c>
      <c r="O23" s="46" t="s">
        <v>30</v>
      </c>
      <c r="P23" s="25"/>
      <c r="Q23" s="25"/>
      <c r="R23" s="7"/>
      <c r="S23" s="18"/>
      <c r="T23" s="7"/>
      <c r="U23" s="7"/>
      <c r="V23" s="7"/>
      <c r="W23" s="7"/>
      <c r="X23" s="20"/>
      <c r="Y23" s="6"/>
      <c r="Z23" s="6"/>
      <c r="AA23" s="6"/>
      <c r="AB23" s="20"/>
      <c r="AC23" s="3"/>
      <c r="AD23" s="3"/>
      <c r="AE23" s="5"/>
      <c r="AG23" s="18"/>
      <c r="AH23" s="20"/>
      <c r="AI23" s="20"/>
      <c r="AJ23" s="20"/>
      <c r="AK23" s="20"/>
      <c r="AL23" s="3"/>
      <c r="AM23" s="3"/>
      <c r="AN23" s="3"/>
      <c r="AO23" s="20"/>
      <c r="AP23" s="3"/>
      <c r="AQ23" s="3"/>
      <c r="AR23" s="5"/>
    </row>
    <row r="24" spans="1:44" ht="30" customHeight="1">
      <c r="A24" s="16" t="s">
        <v>24</v>
      </c>
      <c r="B24" s="26">
        <v>3239</v>
      </c>
      <c r="C24" s="26">
        <v>1551</v>
      </c>
      <c r="D24" s="26">
        <v>416</v>
      </c>
      <c r="E24" s="26">
        <f t="shared" si="4"/>
        <v>5206</v>
      </c>
      <c r="F24" s="34">
        <v>144.2</v>
      </c>
      <c r="G24" s="34">
        <v>388.8</v>
      </c>
      <c r="H24" s="34">
        <v>1077.6</v>
      </c>
      <c r="I24" s="42">
        <v>0</v>
      </c>
      <c r="J24" s="42">
        <f t="shared" si="3"/>
        <v>1077.6</v>
      </c>
      <c r="K24" s="49">
        <v>1611.1</v>
      </c>
      <c r="L24" s="44">
        <f>(F24/K24)*100</f>
        <v>8.950406554527962</v>
      </c>
      <c r="M24" s="44">
        <f>(G24/K24)*100</f>
        <v>24.132580224691207</v>
      </c>
      <c r="N24" s="45">
        <f>(H24/K24)*100</f>
        <v>66.88597852398982</v>
      </c>
      <c r="O24" s="46" t="s">
        <v>30</v>
      </c>
      <c r="P24" s="25"/>
      <c r="Q24" s="25"/>
      <c r="R24" s="7"/>
      <c r="S24" s="18"/>
      <c r="T24" s="7"/>
      <c r="U24" s="7"/>
      <c r="V24" s="7"/>
      <c r="W24" s="7"/>
      <c r="X24" s="20"/>
      <c r="Y24" s="6"/>
      <c r="Z24" s="6"/>
      <c r="AA24" s="6"/>
      <c r="AB24" s="20"/>
      <c r="AC24" s="3"/>
      <c r="AD24" s="3"/>
      <c r="AE24" s="5"/>
      <c r="AG24" s="18"/>
      <c r="AH24" s="20"/>
      <c r="AI24" s="20"/>
      <c r="AJ24" s="20"/>
      <c r="AK24" s="20"/>
      <c r="AL24" s="3"/>
      <c r="AM24" s="3"/>
      <c r="AN24" s="3"/>
      <c r="AO24" s="20"/>
      <c r="AP24" s="3"/>
      <c r="AQ24" s="3"/>
      <c r="AR24" s="5"/>
    </row>
    <row r="25" spans="1:44" ht="30" customHeight="1">
      <c r="A25" s="16" t="s">
        <v>26</v>
      </c>
      <c r="B25" s="26">
        <v>3030</v>
      </c>
      <c r="C25" s="26">
        <v>1491</v>
      </c>
      <c r="D25" s="26">
        <v>413</v>
      </c>
      <c r="E25" s="26">
        <f t="shared" si="4"/>
        <v>4934</v>
      </c>
      <c r="F25" s="34">
        <v>131.1</v>
      </c>
      <c r="G25" s="34">
        <v>373.5</v>
      </c>
      <c r="H25" s="34">
        <v>1151.3</v>
      </c>
      <c r="I25" s="42">
        <v>0</v>
      </c>
      <c r="J25" s="42">
        <f t="shared" si="3"/>
        <v>1151.3</v>
      </c>
      <c r="K25" s="49">
        <f>SUM(F25:H25)</f>
        <v>1655.9</v>
      </c>
      <c r="L25" s="44">
        <f>(F25/K25)*100</f>
        <v>7.917144755118062</v>
      </c>
      <c r="M25" s="44">
        <f>(G25/K25)*100</f>
        <v>22.555709885862672</v>
      </c>
      <c r="N25" s="45">
        <f>(H25/K25)*100</f>
        <v>69.52714535901926</v>
      </c>
      <c r="O25" s="46" t="s">
        <v>30</v>
      </c>
      <c r="P25" s="25"/>
      <c r="Q25" s="25"/>
      <c r="R25" s="7"/>
      <c r="S25" s="18"/>
      <c r="T25" s="7"/>
      <c r="U25" s="7"/>
      <c r="V25" s="7"/>
      <c r="W25" s="7"/>
      <c r="X25" s="20"/>
      <c r="Y25" s="6"/>
      <c r="Z25" s="6"/>
      <c r="AA25" s="6"/>
      <c r="AB25" s="20"/>
      <c r="AC25" s="3"/>
      <c r="AD25" s="3"/>
      <c r="AE25" s="5"/>
      <c r="AG25" s="18"/>
      <c r="AH25" s="20"/>
      <c r="AI25" s="20"/>
      <c r="AJ25" s="20"/>
      <c r="AK25" s="20"/>
      <c r="AL25" s="3"/>
      <c r="AM25" s="3"/>
      <c r="AN25" s="3"/>
      <c r="AO25" s="20"/>
      <c r="AP25" s="3"/>
      <c r="AQ25" s="3"/>
      <c r="AR25" s="5"/>
    </row>
    <row r="26" spans="1:44" ht="30" customHeight="1">
      <c r="A26" s="16" t="s">
        <v>28</v>
      </c>
      <c r="B26" s="26">
        <v>2924</v>
      </c>
      <c r="C26" s="26">
        <v>1466</v>
      </c>
      <c r="D26" s="26">
        <v>424</v>
      </c>
      <c r="E26" s="26">
        <v>4814</v>
      </c>
      <c r="F26" s="34">
        <v>104.6</v>
      </c>
      <c r="G26" s="34">
        <v>397.1</v>
      </c>
      <c r="H26" s="34">
        <f>J26-I26</f>
        <v>494.79999999999995</v>
      </c>
      <c r="I26" s="34">
        <v>690</v>
      </c>
      <c r="J26" s="34">
        <v>1184.8</v>
      </c>
      <c r="K26" s="49">
        <v>1686.1</v>
      </c>
      <c r="L26" s="44">
        <f>(F26/K26)*100</f>
        <v>6.2036652630330344</v>
      </c>
      <c r="M26" s="44">
        <f>(G26/K26)*100</f>
        <v>23.551390783464804</v>
      </c>
      <c r="N26" s="45">
        <f>(J26/K26)*100</f>
        <v>70.26866733882925</v>
      </c>
      <c r="O26" s="44">
        <f>(I26/K26)*100</f>
        <v>40.92283968922366</v>
      </c>
      <c r="P26" s="25"/>
      <c r="Q26" s="25"/>
      <c r="R26" s="7"/>
      <c r="S26" s="18"/>
      <c r="T26" s="7"/>
      <c r="U26" s="7"/>
      <c r="V26" s="7"/>
      <c r="W26" s="7"/>
      <c r="X26" s="20"/>
      <c r="Y26" s="6"/>
      <c r="Z26" s="6"/>
      <c r="AA26" s="6"/>
      <c r="AB26" s="20"/>
      <c r="AC26" s="3"/>
      <c r="AD26" s="3"/>
      <c r="AE26" s="5"/>
      <c r="AG26" s="18"/>
      <c r="AH26" s="20"/>
      <c r="AI26" s="20"/>
      <c r="AJ26" s="20"/>
      <c r="AK26" s="20"/>
      <c r="AL26" s="3"/>
      <c r="AM26" s="3"/>
      <c r="AN26" s="3"/>
      <c r="AO26" s="20"/>
      <c r="AP26" s="3"/>
      <c r="AQ26" s="3"/>
      <c r="AR26" s="5"/>
    </row>
    <row r="27" spans="1:22" ht="30" customHeight="1">
      <c r="A27" s="27" t="s">
        <v>29</v>
      </c>
      <c r="B27" s="28">
        <v>2750</v>
      </c>
      <c r="C27" s="28">
        <v>1405</v>
      </c>
      <c r="D27" s="28">
        <v>427</v>
      </c>
      <c r="E27" s="28">
        <v>4582</v>
      </c>
      <c r="F27" s="33">
        <v>96.5</v>
      </c>
      <c r="G27" s="33">
        <v>352.8</v>
      </c>
      <c r="H27" s="33">
        <f>J27-I27</f>
        <v>520.9000000000001</v>
      </c>
      <c r="I27" s="33">
        <v>694.3</v>
      </c>
      <c r="J27" s="33">
        <v>1215.2</v>
      </c>
      <c r="K27" s="50">
        <v>1664.5</v>
      </c>
      <c r="L27" s="51">
        <f>(F27/K27)*100</f>
        <v>5.797536797837188</v>
      </c>
      <c r="M27" s="51">
        <f>(G27/K27)*100</f>
        <v>21.195554220486635</v>
      </c>
      <c r="N27" s="52">
        <f>(J27/K27)*100</f>
        <v>73.00690898167618</v>
      </c>
      <c r="O27" s="51">
        <f>(I27/K27)*100</f>
        <v>41.71222589366176</v>
      </c>
      <c r="P27" s="25"/>
      <c r="Q27" s="18"/>
      <c r="R27" s="25"/>
      <c r="T27" s="25"/>
      <c r="U27" s="25"/>
      <c r="V27" s="25"/>
    </row>
    <row r="28" spans="1:22" ht="30" customHeight="1">
      <c r="A28" s="16" t="s">
        <v>35</v>
      </c>
      <c r="B28" s="26">
        <v>2583</v>
      </c>
      <c r="C28" s="26">
        <v>1370</v>
      </c>
      <c r="D28" s="26">
        <v>429</v>
      </c>
      <c r="E28" s="26">
        <v>4382</v>
      </c>
      <c r="F28" s="34">
        <v>96.6</v>
      </c>
      <c r="G28" s="34">
        <v>350.3</v>
      </c>
      <c r="H28" s="34">
        <f>J28-I28</f>
        <v>481.4999999999999</v>
      </c>
      <c r="I28" s="34">
        <v>715.6</v>
      </c>
      <c r="J28" s="34">
        <v>1197.1</v>
      </c>
      <c r="K28" s="49">
        <v>1644</v>
      </c>
      <c r="L28" s="53">
        <f>(F28/K28)*100</f>
        <v>5.875912408759124</v>
      </c>
      <c r="M28" s="53">
        <f>(G28/K28)*100</f>
        <v>21.30778588807786</v>
      </c>
      <c r="N28" s="54">
        <f>(J28/K28)*100</f>
        <v>72.816301703163</v>
      </c>
      <c r="O28" s="53">
        <f>(I28/K28)*100</f>
        <v>43.52798053527981</v>
      </c>
      <c r="P28" s="25"/>
      <c r="Q28" s="18"/>
      <c r="R28" s="25"/>
      <c r="S28" s="24"/>
      <c r="T28" s="25"/>
      <c r="U28" s="25"/>
      <c r="V28" s="25"/>
    </row>
    <row r="29" spans="1:22" ht="18" customHeight="1">
      <c r="A29" s="18" t="s">
        <v>27</v>
      </c>
      <c r="B29" s="55">
        <f>B28-B27</f>
        <v>-167</v>
      </c>
      <c r="C29" s="55">
        <f>C28-C27</f>
        <v>-35</v>
      </c>
      <c r="D29" s="55">
        <f>D28-D27</f>
        <v>2</v>
      </c>
      <c r="E29" s="55">
        <f>E28-E27</f>
        <v>-200</v>
      </c>
      <c r="F29" s="20"/>
      <c r="G29" s="20"/>
      <c r="H29" s="3"/>
      <c r="I29" s="3"/>
      <c r="J29" s="3"/>
      <c r="K29" s="20"/>
      <c r="L29" s="8"/>
      <c r="M29" s="8"/>
      <c r="N29" s="8"/>
      <c r="P29" s="25"/>
      <c r="Q29" s="18"/>
      <c r="R29" s="25"/>
      <c r="T29" s="25"/>
      <c r="U29" s="25"/>
      <c r="V29" s="25"/>
    </row>
    <row r="30" spans="1:22" ht="18" customHeight="1">
      <c r="A30" s="18" t="s">
        <v>37</v>
      </c>
      <c r="B30" s="10">
        <v>93.9</v>
      </c>
      <c r="C30" s="10">
        <v>97.5</v>
      </c>
      <c r="D30" s="10">
        <v>100.5</v>
      </c>
      <c r="E30" s="10">
        <v>95.6</v>
      </c>
      <c r="F30" s="8"/>
      <c r="G30" s="8"/>
      <c r="H30" s="3"/>
      <c r="I30" s="3"/>
      <c r="J30" s="3"/>
      <c r="K30" s="20"/>
      <c r="L30" s="8"/>
      <c r="M30" s="8"/>
      <c r="N30" s="8"/>
      <c r="P30" s="25"/>
      <c r="Q30" s="18"/>
      <c r="R30" s="25"/>
      <c r="T30" s="25"/>
      <c r="U30" s="25"/>
      <c r="V30" s="25"/>
    </row>
    <row r="31" spans="1:24" ht="13.5">
      <c r="A31" s="18" t="s">
        <v>36</v>
      </c>
      <c r="B31" s="10">
        <f>B30-100</f>
        <v>-6.099999999999994</v>
      </c>
      <c r="C31" s="10">
        <f>C30-100</f>
        <v>-2.5</v>
      </c>
      <c r="D31" s="10">
        <f>D30-100</f>
        <v>0.5</v>
      </c>
      <c r="E31" s="10">
        <f>E30-100</f>
        <v>-4.400000000000006</v>
      </c>
      <c r="F31" s="3"/>
      <c r="G31" s="3"/>
      <c r="H31" s="3"/>
      <c r="I31" s="3"/>
      <c r="J31" s="3"/>
      <c r="K31" s="20"/>
      <c r="L31" s="8"/>
      <c r="M31" s="8"/>
      <c r="N31" s="8"/>
      <c r="P31" s="25"/>
      <c r="Q31" s="25"/>
      <c r="R31" s="25"/>
      <c r="S31" s="25"/>
      <c r="T31" s="25"/>
      <c r="U31" s="25"/>
      <c r="V31" s="25"/>
      <c r="W31" s="25"/>
      <c r="X31" s="25"/>
    </row>
    <row r="32" spans="1:24" ht="13.5">
      <c r="A32" s="18"/>
      <c r="B32" s="11">
        <f>B28/B27</f>
        <v>0.9392727272727273</v>
      </c>
      <c r="C32" s="11">
        <f>C28/C27</f>
        <v>0.9750889679715302</v>
      </c>
      <c r="D32" s="11">
        <f>D28/D27</f>
        <v>1.0046838407494145</v>
      </c>
      <c r="E32" s="11">
        <f>E28/E27</f>
        <v>0.9563509384548232</v>
      </c>
      <c r="F32" s="3"/>
      <c r="G32" s="3"/>
      <c r="H32" s="3"/>
      <c r="I32" s="3"/>
      <c r="J32" s="3"/>
      <c r="K32" s="20"/>
      <c r="L32" s="8"/>
      <c r="M32" s="8"/>
      <c r="N32" s="8"/>
      <c r="P32" s="25"/>
      <c r="Q32" s="25"/>
      <c r="R32" s="25"/>
      <c r="S32" s="25"/>
      <c r="T32" s="25"/>
      <c r="U32" s="25"/>
      <c r="V32" s="25"/>
      <c r="W32" s="25"/>
      <c r="X32" s="25"/>
    </row>
    <row r="33" spans="1:24" ht="13.5">
      <c r="A33" s="18"/>
      <c r="B33" s="20"/>
      <c r="C33" s="20"/>
      <c r="D33" s="20"/>
      <c r="E33" s="20"/>
      <c r="F33" s="3"/>
      <c r="G33" s="3"/>
      <c r="H33" s="3"/>
      <c r="I33" s="3"/>
      <c r="J33" s="3"/>
      <c r="K33" s="20"/>
      <c r="L33" s="8"/>
      <c r="M33" s="8"/>
      <c r="N33" s="8"/>
      <c r="P33" s="25"/>
      <c r="Q33" s="25"/>
      <c r="R33" s="25"/>
      <c r="S33" s="25"/>
      <c r="T33" s="25"/>
      <c r="U33" s="25"/>
      <c r="V33" s="25"/>
      <c r="W33" s="25"/>
      <c r="X33" s="25"/>
    </row>
    <row r="34" spans="1:23" ht="12.75">
      <c r="A34" s="29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U34" s="31"/>
      <c r="V34" s="31"/>
      <c r="W34" s="1"/>
    </row>
    <row r="35" spans="1:23" ht="18" customHeight="1">
      <c r="A35" t="s">
        <v>34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U35" s="31"/>
      <c r="V35" s="31"/>
      <c r="W35" s="1"/>
    </row>
    <row r="36" spans="21:23" ht="18" customHeight="1">
      <c r="U36" s="31"/>
      <c r="V36" s="31"/>
      <c r="W36" s="1"/>
    </row>
  </sheetData>
  <sheetProtection/>
  <mergeCells count="27">
    <mergeCell ref="A4:A7"/>
    <mergeCell ref="B4:E5"/>
    <mergeCell ref="F4:K5"/>
    <mergeCell ref="L4:O4"/>
    <mergeCell ref="P4:P6"/>
    <mergeCell ref="U4:X5"/>
    <mergeCell ref="L5:O5"/>
    <mergeCell ref="B6:B7"/>
    <mergeCell ref="C6:C7"/>
    <mergeCell ref="D6:D7"/>
    <mergeCell ref="Y4:AB5"/>
    <mergeCell ref="AC4:AE4"/>
    <mergeCell ref="AG4:AG6"/>
    <mergeCell ref="AH4:AK5"/>
    <mergeCell ref="AL4:AO5"/>
    <mergeCell ref="AP4:AR4"/>
    <mergeCell ref="AC5:AE5"/>
    <mergeCell ref="AP5:AR5"/>
    <mergeCell ref="M6:M7"/>
    <mergeCell ref="N6:N7"/>
    <mergeCell ref="R7:S7"/>
    <mergeCell ref="E6:E7"/>
    <mergeCell ref="F6:F7"/>
    <mergeCell ref="G6:G7"/>
    <mergeCell ref="H6:J6"/>
    <mergeCell ref="K6:K7"/>
    <mergeCell ref="L6:L7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3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2021-06-21T12:31:31Z</dcterms:modified>
  <cp:category/>
  <cp:version/>
  <cp:contentType/>
  <cp:contentStatus/>
</cp:coreProperties>
</file>