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31" windowWidth="10275" windowHeight="7830" activeTab="0"/>
  </bookViews>
  <sheets>
    <sheet name="資料Ⅲ-27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<sst xmlns="http://schemas.openxmlformats.org/spreadsheetml/2006/main" count="69" uniqueCount="59">
  <si>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60日未満</t>
  </si>
  <si>
    <t>S60</t>
  </si>
  <si>
    <t>H2</t>
  </si>
  <si>
    <t>H7</t>
  </si>
  <si>
    <t>H12</t>
  </si>
  <si>
    <t>H17</t>
  </si>
  <si>
    <t>H18</t>
  </si>
  <si>
    <t>H19</t>
  </si>
  <si>
    <t>H20</t>
  </si>
  <si>
    <t>H21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</si>
  <si>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</si>
  <si>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</si>
  <si>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</si>
  <si>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</si>
  <si>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</si>
  <si>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</si>
  <si>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</si>
  <si>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</si>
  <si>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</si>
  <si>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</si>
  <si>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H18
(06）</t>
  </si>
  <si>
    <t>H19
(07）</t>
  </si>
  <si>
    <t>H20
(08）</t>
  </si>
  <si>
    <t>H21
(09）</t>
  </si>
  <si>
    <t>H22
(10）</t>
  </si>
  <si>
    <t>H23</t>
  </si>
  <si>
    <t>H23
(11）</t>
  </si>
  <si>
    <t>○森林組合の雇用労働者の年間就業日数別割合の推移</t>
  </si>
  <si>
    <t>H24</t>
  </si>
  <si>
    <t>H24
(12）</t>
  </si>
  <si>
    <t>H25</t>
  </si>
  <si>
    <t>H25
(13）</t>
  </si>
  <si>
    <t>単位：％</t>
  </si>
  <si>
    <t>S60
(1985)</t>
  </si>
  <si>
    <t>H2
(90)</t>
  </si>
  <si>
    <t>7
(95)</t>
  </si>
  <si>
    <t>12
(2000)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</si>
  <si>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</si>
  <si>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</si>
  <si>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</si>
  <si>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</si>
  <si>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</si>
  <si>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</si>
  <si>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</si>
  <si>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</si>
  <si>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</si>
  <si>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資料：林野庁「森林組合統計」</t>
  </si>
  <si>
    <t xml:space="preserve">   注：計の不一致は四捨五入による。</t>
  </si>
  <si>
    <t>H26
(14）</t>
  </si>
  <si>
    <t>26
(14)</t>
  </si>
  <si>
    <t>H26</t>
  </si>
  <si>
    <t>H27
(15)</t>
  </si>
  <si>
    <t>H27</t>
  </si>
  <si>
    <t>27
(15)</t>
  </si>
  <si>
    <t>（年度）</t>
  </si>
  <si>
    <t>単位：人</t>
  </si>
  <si>
    <t>H28
(16)</t>
  </si>
  <si>
    <t>H28</t>
  </si>
  <si>
    <t>28
(16)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</si>
</sst>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1"/>
          <c:w val="0.8922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'資料Ⅲ-27'!$B$20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'資料Ⅲ-27'!$C$20:$R$20</c:f>
              <c:numCache/>
            </c:numRef>
          </c:val>
        </c:ser>
        <c:ser>
          <c:idx val="1"/>
          <c:order val="1"/>
          <c:tx>
            <c:strRef>
              <c:f>'資料Ⅲ-27'!$B$21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'資料Ⅲ-27'!$C$21:$R$21</c:f>
              <c:numCache/>
            </c:numRef>
          </c:val>
        </c:ser>
        <c:ser>
          <c:idx val="2"/>
          <c:order val="2"/>
          <c:tx>
            <c:strRef>
              <c:f>'資料Ⅲ-27'!$B$22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'資料Ⅲ-27'!$C$22:$R$22</c:f>
              <c:numCache/>
            </c:numRef>
          </c:val>
        </c:ser>
        <c:ser>
          <c:idx val="3"/>
          <c:order val="3"/>
          <c:tx>
            <c:strRef>
              <c:f>'資料Ⅲ-27'!$B$23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'資料Ⅲ-27'!$C$23:$R$23</c:f>
              <c:numCache/>
            </c:numRef>
          </c:val>
        </c:ser>
        <c:overlap val="100"/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  <c:max val="100"/>
        </c:scaling>
        <c:axPos val="l"/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320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00775"/>
          <c:w val="0.704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0.92275</cdr:x>
      <cdr:y>0.8625</cdr:y>
    </cdr:from>
    <cdr:to>
      <cdr:x>1</cdr:x>
      <cdr:y>0.9175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572125" y="357187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0.04525</cdr:x>
      <cdr:y>0.031</cdr:y>
    </cdr:from>
    <cdr:to>
      <cdr:x>0.11875</cdr:x>
      <cdr:y>0.0955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6700" y="12382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19050</xdr:rowOff>
    </xdr:from>
    <xdr:to>
      <xdr:col>12</xdr:col>
      <xdr:colOff>571500</xdr:colOff>
      <xdr:row>48</xdr:row>
      <xdr:rowOff>161925</xdr:rowOff>
    </xdr:to>
    <xdr:graphicFrame>
      <xdr:nvGraphicFramePr>
        <xdr:cNvPr id="1" name="グラフ 1"/>
        <xdr:cNvGraphicFramePr/>
      </xdr:nvGraphicFramePr>
      <xdr:xfrm>
        <a:off x="2066925" y="5143500"/>
        <a:ext cx="60483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tabSelected="1" zoomScale="98" zoomScaleNormal="98" zoomScalePageLayoutView="0" workbookViewId="0" topLeftCell="B1">
      <selection activeCell="G1" sqref="G1"/>
    </sheetView>
  </sheetViews>
  <sheetFormatPr defaultColWidth="9.140625" defaultRowHeight="15"/>
  <cols>
    <col min="2" max="2" width="12.57421875" style="0" customWidth="1"/>
    <col min="15" max="15" width="9.00390625" style="0" customWidth="1"/>
  </cols>
  <sheetData>
    <row r="1" ht="22.5" customHeight="1">
      <c r="A1" s="9" t="s">
        <v>27</v>
      </c>
    </row>
    <row r="2" spans="2:16" ht="13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.5">
      <c r="R3" s="19" t="s">
        <v>55</v>
      </c>
    </row>
    <row r="4" spans="2:19" ht="27">
      <c r="B4" s="1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26</v>
      </c>
      <c r="N4" s="6" t="s">
        <v>29</v>
      </c>
      <c r="O4" s="6" t="s">
        <v>31</v>
      </c>
      <c r="P4" s="6" t="s">
        <v>48</v>
      </c>
      <c r="Q4" s="12" t="s">
        <v>51</v>
      </c>
      <c r="R4" s="12" t="s">
        <v>56</v>
      </c>
      <c r="S4" s="16" t="s">
        <v>54</v>
      </c>
    </row>
    <row r="5" spans="2:24" ht="13.5">
      <c r="B5" s="1" t="s">
        <v>0</v>
      </c>
      <c r="C5" s="7">
        <f>75168+12590</f>
        <v>87758</v>
      </c>
      <c r="D5" s="7">
        <f>59732+7566</f>
        <v>67298</v>
      </c>
      <c r="E5" s="7">
        <v>49744</v>
      </c>
      <c r="F5" s="7">
        <v>26088</v>
      </c>
      <c r="G5" s="7">
        <v>13125</v>
      </c>
      <c r="H5" s="7">
        <v>12327</v>
      </c>
      <c r="I5" s="7">
        <v>8319</v>
      </c>
      <c r="J5" s="7">
        <v>7106</v>
      </c>
      <c r="K5" s="7">
        <v>6932</v>
      </c>
      <c r="L5" s="7">
        <v>6024</v>
      </c>
      <c r="M5" s="7">
        <v>5253</v>
      </c>
      <c r="N5" s="7">
        <v>4191</v>
      </c>
      <c r="O5" s="7">
        <v>3530</v>
      </c>
      <c r="P5" s="7">
        <v>3058</v>
      </c>
      <c r="Q5" s="15">
        <v>2643</v>
      </c>
      <c r="R5" s="15">
        <v>2079</v>
      </c>
      <c r="W5" s="8"/>
      <c r="X5" s="8"/>
    </row>
    <row r="6" spans="2:24" ht="13.5">
      <c r="B6" s="1" t="s">
        <v>11</v>
      </c>
      <c r="C6" s="7">
        <f>7636+18147</f>
        <v>25783</v>
      </c>
      <c r="D6" s="7">
        <f>6863+10920</f>
        <v>17783</v>
      </c>
      <c r="E6" s="7">
        <f>5378+8279</f>
        <v>13657</v>
      </c>
      <c r="F6" s="7">
        <v>9281</v>
      </c>
      <c r="G6" s="7">
        <v>5389</v>
      </c>
      <c r="H6" s="7">
        <v>5368</v>
      </c>
      <c r="I6" s="7">
        <v>4538</v>
      </c>
      <c r="J6" s="7">
        <v>4122</v>
      </c>
      <c r="K6" s="7">
        <v>4879</v>
      </c>
      <c r="L6" s="7">
        <v>4742</v>
      </c>
      <c r="M6" s="7">
        <v>4690</v>
      </c>
      <c r="N6" s="7">
        <v>3584</v>
      </c>
      <c r="O6" s="7">
        <v>2960</v>
      </c>
      <c r="P6" s="7">
        <v>2544</v>
      </c>
      <c r="Q6" s="15">
        <v>2256</v>
      </c>
      <c r="R6" s="15">
        <v>1924</v>
      </c>
      <c r="W6" s="8"/>
      <c r="X6" s="8"/>
    </row>
    <row r="7" spans="2:24" ht="13.5">
      <c r="B7" s="1" t="s">
        <v>12</v>
      </c>
      <c r="C7" s="7">
        <f>1090+15182</f>
        <v>16272</v>
      </c>
      <c r="D7" s="7">
        <v>12133</v>
      </c>
      <c r="E7" s="7">
        <f>924+9215</f>
        <v>10139</v>
      </c>
      <c r="F7" s="7">
        <v>7716</v>
      </c>
      <c r="G7" s="7">
        <v>5298</v>
      </c>
      <c r="H7" s="7">
        <v>4395</v>
      </c>
      <c r="I7" s="7">
        <v>4180</v>
      </c>
      <c r="J7" s="7">
        <v>4064</v>
      </c>
      <c r="K7" s="7">
        <v>4146</v>
      </c>
      <c r="L7" s="7">
        <v>4127</v>
      </c>
      <c r="M7" s="7">
        <v>3910</v>
      </c>
      <c r="N7" s="7">
        <v>3428</v>
      </c>
      <c r="O7" s="7">
        <v>2924</v>
      </c>
      <c r="P7" s="7">
        <v>2762</v>
      </c>
      <c r="Q7" s="15">
        <v>2442</v>
      </c>
      <c r="R7" s="15">
        <v>2221</v>
      </c>
      <c r="W7" s="8"/>
      <c r="X7" s="8"/>
    </row>
    <row r="8" spans="2:24" ht="13.5">
      <c r="B8" s="1" t="s">
        <v>13</v>
      </c>
      <c r="C8" s="7">
        <f>865+12369</f>
        <v>13234</v>
      </c>
      <c r="D8" s="7">
        <v>13813</v>
      </c>
      <c r="E8" s="7">
        <f>682+13236</f>
        <v>13918</v>
      </c>
      <c r="F8" s="7">
        <v>11312</v>
      </c>
      <c r="G8" s="7">
        <v>10059</v>
      </c>
      <c r="H8" s="7">
        <v>9991</v>
      </c>
      <c r="I8" s="7">
        <v>10208</v>
      </c>
      <c r="J8" s="7">
        <v>10270</v>
      </c>
      <c r="K8" s="7">
        <v>10746</v>
      </c>
      <c r="L8" s="7">
        <v>11162</v>
      </c>
      <c r="M8" s="7">
        <v>10961</v>
      </c>
      <c r="N8" s="7">
        <v>10592</v>
      </c>
      <c r="O8" s="7">
        <v>10386</v>
      </c>
      <c r="P8" s="7">
        <v>10075</v>
      </c>
      <c r="Q8" s="15">
        <v>9947</v>
      </c>
      <c r="R8" s="15">
        <v>9888</v>
      </c>
      <c r="W8" s="8"/>
      <c r="X8" s="8"/>
    </row>
    <row r="9" spans="2:24" ht="13.5">
      <c r="B9" s="1" t="s">
        <v>14</v>
      </c>
      <c r="C9" s="7">
        <f>SUM(C5:C8)</f>
        <v>143047</v>
      </c>
      <c r="D9" s="7">
        <f>SUM(D5:D8)</f>
        <v>111027</v>
      </c>
      <c r="E9" s="7">
        <f>SUM(E5:E8)</f>
        <v>87458</v>
      </c>
      <c r="F9" s="7">
        <f>SUM(F5:F8)</f>
        <v>54397</v>
      </c>
      <c r="G9" s="7">
        <f aca="true" t="shared" si="0" ref="G9:M9">SUM(G5:G8)</f>
        <v>33871</v>
      </c>
      <c r="H9" s="7">
        <f t="shared" si="0"/>
        <v>32081</v>
      </c>
      <c r="I9" s="7">
        <f t="shared" si="0"/>
        <v>27245</v>
      </c>
      <c r="J9" s="7">
        <f t="shared" si="0"/>
        <v>25562</v>
      </c>
      <c r="K9" s="7">
        <f t="shared" si="0"/>
        <v>26703</v>
      </c>
      <c r="L9" s="7">
        <f>SUM(L5:L8)</f>
        <v>26055</v>
      </c>
      <c r="M9" s="7">
        <f t="shared" si="0"/>
        <v>24814</v>
      </c>
      <c r="N9" s="7">
        <f>SUM(N5:N8)</f>
        <v>21795</v>
      </c>
      <c r="O9" s="7">
        <f>SUM(O5:O8)</f>
        <v>19800</v>
      </c>
      <c r="P9" s="7">
        <v>18439</v>
      </c>
      <c r="Q9" s="15">
        <v>17288</v>
      </c>
      <c r="R9" s="15">
        <v>16112</v>
      </c>
      <c r="W9" s="8"/>
      <c r="X9" s="8"/>
    </row>
    <row r="11" ht="13.5">
      <c r="P11" s="4"/>
    </row>
    <row r="12" spans="2:19" ht="13.5">
      <c r="B12" s="1"/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25</v>
      </c>
      <c r="N12" s="1" t="s">
        <v>28</v>
      </c>
      <c r="O12" s="1" t="s">
        <v>30</v>
      </c>
      <c r="P12" s="13" t="s">
        <v>50</v>
      </c>
      <c r="Q12" s="12" t="s">
        <v>52</v>
      </c>
      <c r="R12" s="12" t="s">
        <v>57</v>
      </c>
      <c r="S12" s="16" t="s">
        <v>54</v>
      </c>
    </row>
    <row r="13" spans="2:18" ht="13.5">
      <c r="B13" s="1" t="s">
        <v>0</v>
      </c>
      <c r="C13" s="2">
        <f>C5/$C$9</f>
        <v>0.6134906708983761</v>
      </c>
      <c r="D13" s="2">
        <f>D5/$D$9</f>
        <v>0.6061408486224071</v>
      </c>
      <c r="E13" s="2">
        <f>E5/$E$9</f>
        <v>0.5687758695602461</v>
      </c>
      <c r="F13" s="2">
        <f>F5/$F$9</f>
        <v>0.4795852712465761</v>
      </c>
      <c r="G13" s="2">
        <f>G5/$G$9</f>
        <v>0.38749963095273243</v>
      </c>
      <c r="H13" s="2">
        <f>H5/$H$9</f>
        <v>0.38424612699105387</v>
      </c>
      <c r="I13" s="2">
        <f>I5/$I$9</f>
        <v>0.3053404294365939</v>
      </c>
      <c r="J13" s="2">
        <f>J5/$J$9</f>
        <v>0.27799076754557545</v>
      </c>
      <c r="K13" s="2">
        <f>K5/$K$9</f>
        <v>0.2595963000411939</v>
      </c>
      <c r="L13" s="2">
        <f>L5/$L$9</f>
        <v>0.23120322394933793</v>
      </c>
      <c r="M13" s="2">
        <f>M5/$M$9</f>
        <v>0.2116950108809543</v>
      </c>
      <c r="N13" s="2">
        <f>N5/$N$9</f>
        <v>0.1922918100481762</v>
      </c>
      <c r="O13" s="2">
        <f>O5/$O$9</f>
        <v>0.1782828282828283</v>
      </c>
      <c r="P13" s="14">
        <f>P5/$P$9</f>
        <v>0.1658441347144639</v>
      </c>
      <c r="Q13" s="2">
        <f>Q5/$Q$9</f>
        <v>0.15288061082832022</v>
      </c>
      <c r="R13" s="2">
        <f>R5/$R$9</f>
        <v>0.12903426017874875</v>
      </c>
    </row>
    <row r="14" spans="2:18" ht="13.5">
      <c r="B14" s="1" t="s">
        <v>11</v>
      </c>
      <c r="C14" s="2">
        <f>C6/$C$9</f>
        <v>0.18024145910085496</v>
      </c>
      <c r="D14" s="2">
        <f>D6/$D$9</f>
        <v>0.160168247363254</v>
      </c>
      <c r="E14" s="2">
        <f>E6/$E$9</f>
        <v>0.15615495437810148</v>
      </c>
      <c r="F14" s="2">
        <f>F6/$F$9</f>
        <v>0.170616026619115</v>
      </c>
      <c r="G14" s="2">
        <f>G6/$G$9</f>
        <v>0.15910365799651618</v>
      </c>
      <c r="H14" s="2">
        <f>H6/$H$9</f>
        <v>0.1673264549110065</v>
      </c>
      <c r="I14" s="2">
        <f>I6/$I$9</f>
        <v>0.16656267204991743</v>
      </c>
      <c r="J14" s="2">
        <f>J6/$J$9</f>
        <v>0.16125498787262343</v>
      </c>
      <c r="K14" s="2">
        <f>K6/$K$9</f>
        <v>0.18271355278433135</v>
      </c>
      <c r="L14" s="2">
        <f>L6/$L$9</f>
        <v>0.1819996161965074</v>
      </c>
      <c r="M14" s="2">
        <f>M6/$M$9</f>
        <v>0.18900620617393407</v>
      </c>
      <c r="N14" s="2">
        <f>N6/$N$9</f>
        <v>0.164441385638908</v>
      </c>
      <c r="O14" s="2">
        <f>O6/$O$9</f>
        <v>0.1494949494949495</v>
      </c>
      <c r="P14" s="14">
        <f>P6/$P$9</f>
        <v>0.1379684364661858</v>
      </c>
      <c r="Q14" s="2">
        <f>Q6/$Q$9</f>
        <v>0.13049514113836186</v>
      </c>
      <c r="R14" s="2">
        <f>R6/$R$9</f>
        <v>0.11941410129096326</v>
      </c>
    </row>
    <row r="15" spans="2:18" ht="13.5">
      <c r="B15" s="1" t="s">
        <v>12</v>
      </c>
      <c r="C15" s="2">
        <f>C7/$C$9</f>
        <v>0.11375282249889897</v>
      </c>
      <c r="D15" s="2">
        <f>D7/$D$9</f>
        <v>0.10927972475163698</v>
      </c>
      <c r="E15" s="2">
        <f>E7/$E$9</f>
        <v>0.11592993208168492</v>
      </c>
      <c r="F15" s="2">
        <f>F7/$F$9</f>
        <v>0.1418460576870048</v>
      </c>
      <c r="G15" s="2">
        <f>G7/$G$9</f>
        <v>0.15641699388857724</v>
      </c>
      <c r="H15" s="2">
        <f>H7/$H$9</f>
        <v>0.1369969764034787</v>
      </c>
      <c r="I15" s="2">
        <f>I7/$I$9</f>
        <v>0.15342264635712974</v>
      </c>
      <c r="J15" s="2">
        <f>J7/$J$9</f>
        <v>0.1589859948360848</v>
      </c>
      <c r="K15" s="2">
        <f>K7/$K$9</f>
        <v>0.15526345354454554</v>
      </c>
      <c r="L15" s="2">
        <f>L7/$L$9</f>
        <v>0.15839570140088274</v>
      </c>
      <c r="M15" s="2">
        <f>M7/$M$9</f>
        <v>0.15757233819617958</v>
      </c>
      <c r="N15" s="2">
        <f>N7/$N$9</f>
        <v>0.15728378068364304</v>
      </c>
      <c r="O15" s="2">
        <f>O7/$O$9</f>
        <v>0.14767676767676768</v>
      </c>
      <c r="P15" s="14">
        <f>P7/$P$9</f>
        <v>0.14979120342751776</v>
      </c>
      <c r="Q15" s="2">
        <f>Q7/$Q$9</f>
        <v>0.1412540490513651</v>
      </c>
      <c r="R15" s="2">
        <f>R7/$R$9</f>
        <v>0.13784756703078452</v>
      </c>
    </row>
    <row r="16" spans="2:18" ht="13.5">
      <c r="B16" s="1" t="s">
        <v>13</v>
      </c>
      <c r="C16" s="2">
        <f>C8/$C$9</f>
        <v>0.09251504750187002</v>
      </c>
      <c r="D16" s="2">
        <f>D8/$D$9</f>
        <v>0.12441117926270187</v>
      </c>
      <c r="E16" s="2">
        <f>E8/$E$9</f>
        <v>0.15913924397996754</v>
      </c>
      <c r="F16" s="2">
        <f>F8/$F$9</f>
        <v>0.20795264444730407</v>
      </c>
      <c r="G16" s="2">
        <f>G8/$G$9</f>
        <v>0.29697971716217414</v>
      </c>
      <c r="H16" s="2">
        <f>H8/$H$9</f>
        <v>0.3114304416944609</v>
      </c>
      <c r="I16" s="2">
        <f>I8/$I$9</f>
        <v>0.37467425215635897</v>
      </c>
      <c r="J16" s="2">
        <f>J8/$J$9</f>
        <v>0.4017682497457163</v>
      </c>
      <c r="K16" s="2">
        <f>K8/$K$9</f>
        <v>0.4024266936299292</v>
      </c>
      <c r="L16" s="2">
        <f>L8/$L$9</f>
        <v>0.42840145845327193</v>
      </c>
      <c r="M16" s="2">
        <f>M8/$M$9</f>
        <v>0.4417264447489321</v>
      </c>
      <c r="N16" s="2">
        <f>N8/$N$9</f>
        <v>0.48598302362927276</v>
      </c>
      <c r="O16" s="2">
        <f>O8/$O$9</f>
        <v>0.5245454545454545</v>
      </c>
      <c r="P16" s="14">
        <f>P8/$P$9</f>
        <v>0.5463962253918325</v>
      </c>
      <c r="Q16" s="17">
        <f>Q8/$Q$9</f>
        <v>0.5753701989819529</v>
      </c>
      <c r="R16" s="2">
        <f>R8/$R$9</f>
        <v>0.6137040714995035</v>
      </c>
    </row>
    <row r="17" spans="2:17" ht="13.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8"/>
    </row>
    <row r="18" spans="2:18" ht="13.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R18" s="4" t="s">
        <v>32</v>
      </c>
    </row>
    <row r="19" spans="2:19" ht="27">
      <c r="B19" s="10"/>
      <c r="C19" s="11" t="s">
        <v>33</v>
      </c>
      <c r="D19" s="11" t="s">
        <v>34</v>
      </c>
      <c r="E19" s="11" t="s">
        <v>35</v>
      </c>
      <c r="F19" s="11" t="s">
        <v>36</v>
      </c>
      <c r="G19" s="11" t="s">
        <v>37</v>
      </c>
      <c r="H19" s="11" t="s">
        <v>38</v>
      </c>
      <c r="I19" s="11" t="s">
        <v>39</v>
      </c>
      <c r="J19" s="11" t="s">
        <v>40</v>
      </c>
      <c r="K19" s="11" t="s">
        <v>41</v>
      </c>
      <c r="L19" s="11" t="s">
        <v>42</v>
      </c>
      <c r="M19" s="11" t="s">
        <v>43</v>
      </c>
      <c r="N19" s="11" t="s">
        <v>44</v>
      </c>
      <c r="O19" s="11" t="s">
        <v>45</v>
      </c>
      <c r="P19" s="11" t="s">
        <v>49</v>
      </c>
      <c r="Q19" s="11" t="s">
        <v>53</v>
      </c>
      <c r="R19" s="11" t="s">
        <v>58</v>
      </c>
      <c r="S19" s="16" t="s">
        <v>54</v>
      </c>
    </row>
    <row r="20" spans="2:18" ht="13.5">
      <c r="B20" s="1" t="s">
        <v>0</v>
      </c>
      <c r="C20" s="5">
        <f>C13*100</f>
        <v>61.349067089837604</v>
      </c>
      <c r="D20" s="5">
        <f aca="true" t="shared" si="1" ref="D20:K20">D13*100</f>
        <v>60.614084862240716</v>
      </c>
      <c r="E20" s="5">
        <f t="shared" si="1"/>
        <v>56.87758695602461</v>
      </c>
      <c r="F20" s="5">
        <f t="shared" si="1"/>
        <v>47.95852712465761</v>
      </c>
      <c r="G20" s="5">
        <f>G13*100</f>
        <v>38.749963095273245</v>
      </c>
      <c r="H20" s="5">
        <f t="shared" si="1"/>
        <v>38.42461269910539</v>
      </c>
      <c r="I20" s="5">
        <f t="shared" si="1"/>
        <v>30.53404294365939</v>
      </c>
      <c r="J20" s="5">
        <f t="shared" si="1"/>
        <v>27.799076754557543</v>
      </c>
      <c r="K20" s="5">
        <f t="shared" si="1"/>
        <v>25.95963000411939</v>
      </c>
      <c r="L20" s="5">
        <f aca="true" t="shared" si="2" ref="L20:Q20">L13*100</f>
        <v>23.120322394933794</v>
      </c>
      <c r="M20" s="5">
        <f t="shared" si="2"/>
        <v>21.16950108809543</v>
      </c>
      <c r="N20" s="5">
        <f t="shared" si="2"/>
        <v>19.22918100481762</v>
      </c>
      <c r="O20" s="5">
        <f t="shared" si="2"/>
        <v>17.82828282828283</v>
      </c>
      <c r="P20" s="5">
        <f t="shared" si="2"/>
        <v>16.58441347144639</v>
      </c>
      <c r="Q20" s="5">
        <f t="shared" si="2"/>
        <v>15.288061082832021</v>
      </c>
      <c r="R20" s="5">
        <f>R13*100</f>
        <v>12.903426017874875</v>
      </c>
    </row>
    <row r="21" spans="2:18" ht="13.5">
      <c r="B21" s="1" t="s">
        <v>11</v>
      </c>
      <c r="C21" s="5">
        <f aca="true" t="shared" si="3" ref="C21:M21">C14*100</f>
        <v>18.024145910085494</v>
      </c>
      <c r="D21" s="5">
        <f t="shared" si="3"/>
        <v>16.0168247363254</v>
      </c>
      <c r="E21" s="5">
        <f t="shared" si="3"/>
        <v>15.615495437810148</v>
      </c>
      <c r="F21" s="5">
        <f t="shared" si="3"/>
        <v>17.0616026619115</v>
      </c>
      <c r="G21" s="5">
        <f t="shared" si="3"/>
        <v>15.910365799651618</v>
      </c>
      <c r="H21" s="5">
        <f t="shared" si="3"/>
        <v>16.73264549110065</v>
      </c>
      <c r="I21" s="5">
        <f t="shared" si="3"/>
        <v>16.656267204991742</v>
      </c>
      <c r="J21" s="5">
        <f t="shared" si="3"/>
        <v>16.125498787262345</v>
      </c>
      <c r="K21" s="5">
        <f>K14*100</f>
        <v>18.271355278433134</v>
      </c>
      <c r="L21" s="5">
        <f>L14*100</f>
        <v>18.19996161965074</v>
      </c>
      <c r="M21" s="5">
        <f t="shared" si="3"/>
        <v>18.900620617393407</v>
      </c>
      <c r="N21" s="5">
        <f aca="true" t="shared" si="4" ref="N21:P23">N14*100</f>
        <v>16.4441385638908</v>
      </c>
      <c r="O21" s="5">
        <f>O14*100</f>
        <v>14.949494949494948</v>
      </c>
      <c r="P21" s="5">
        <f t="shared" si="4"/>
        <v>13.796843646618582</v>
      </c>
      <c r="Q21" s="5">
        <f>Q14*100</f>
        <v>13.049514113836185</v>
      </c>
      <c r="R21" s="5">
        <f>R14*100</f>
        <v>11.941410129096326</v>
      </c>
    </row>
    <row r="22" spans="2:18" ht="13.5">
      <c r="B22" s="1" t="s">
        <v>12</v>
      </c>
      <c r="C22" s="5">
        <f aca="true" t="shared" si="5" ref="C22:M22">C15*100</f>
        <v>11.375282249889898</v>
      </c>
      <c r="D22" s="5">
        <f t="shared" si="5"/>
        <v>10.927972475163699</v>
      </c>
      <c r="E22" s="5">
        <f t="shared" si="5"/>
        <v>11.592993208168492</v>
      </c>
      <c r="F22" s="5">
        <f t="shared" si="5"/>
        <v>14.18460576870048</v>
      </c>
      <c r="G22" s="5">
        <f t="shared" si="5"/>
        <v>15.641699388857724</v>
      </c>
      <c r="H22" s="5">
        <f t="shared" si="5"/>
        <v>13.69969764034787</v>
      </c>
      <c r="I22" s="5">
        <f t="shared" si="5"/>
        <v>15.342264635712974</v>
      </c>
      <c r="J22" s="5">
        <f t="shared" si="5"/>
        <v>15.89859948360848</v>
      </c>
      <c r="K22" s="5">
        <f t="shared" si="5"/>
        <v>15.526345354454554</v>
      </c>
      <c r="L22" s="5">
        <f>L15*100</f>
        <v>15.839570140088274</v>
      </c>
      <c r="M22" s="5">
        <f t="shared" si="5"/>
        <v>15.757233819617959</v>
      </c>
      <c r="N22" s="5">
        <f t="shared" si="4"/>
        <v>15.728378068364304</v>
      </c>
      <c r="O22" s="5">
        <f>O15*100</f>
        <v>14.767676767676768</v>
      </c>
      <c r="P22" s="5">
        <f t="shared" si="4"/>
        <v>14.979120342751775</v>
      </c>
      <c r="Q22" s="5">
        <f>Q15*100</f>
        <v>14.12540490513651</v>
      </c>
      <c r="R22" s="5">
        <f>R15*100</f>
        <v>13.784756703078452</v>
      </c>
    </row>
    <row r="23" spans="2:18" ht="13.5">
      <c r="B23" s="1" t="s">
        <v>13</v>
      </c>
      <c r="C23" s="5">
        <f aca="true" t="shared" si="6" ref="C23:M23">C16*100</f>
        <v>9.251504750187003</v>
      </c>
      <c r="D23" s="5">
        <f t="shared" si="6"/>
        <v>12.441117926270188</v>
      </c>
      <c r="E23" s="5">
        <f t="shared" si="6"/>
        <v>15.913924397996754</v>
      </c>
      <c r="F23" s="5">
        <f t="shared" si="6"/>
        <v>20.795264444730407</v>
      </c>
      <c r="G23" s="5">
        <f t="shared" si="6"/>
        <v>29.697971716217413</v>
      </c>
      <c r="H23" s="5">
        <f t="shared" si="6"/>
        <v>31.14304416944609</v>
      </c>
      <c r="I23" s="5">
        <f t="shared" si="6"/>
        <v>37.4674252156359</v>
      </c>
      <c r="J23" s="5">
        <f t="shared" si="6"/>
        <v>40.17682497457163</v>
      </c>
      <c r="K23" s="5">
        <f t="shared" si="6"/>
        <v>40.24266936299292</v>
      </c>
      <c r="L23" s="5">
        <f>L16*100</f>
        <v>42.84014584532719</v>
      </c>
      <c r="M23" s="5">
        <f t="shared" si="6"/>
        <v>44.17264447489321</v>
      </c>
      <c r="N23" s="5">
        <f t="shared" si="4"/>
        <v>48.59830236292728</v>
      </c>
      <c r="O23" s="5">
        <f>O16*100</f>
        <v>52.45454545454545</v>
      </c>
      <c r="P23" s="5">
        <f t="shared" si="4"/>
        <v>54.63962253918325</v>
      </c>
      <c r="Q23" s="5">
        <f>Q16*100</f>
        <v>57.53701989819528</v>
      </c>
      <c r="R23" s="5">
        <f>R16*100</f>
        <v>61.370407149950346</v>
      </c>
    </row>
    <row r="24" ht="13.5">
      <c r="C24" s="8"/>
    </row>
    <row r="25" ht="13.5">
      <c r="B25" t="s">
        <v>47</v>
      </c>
    </row>
    <row r="26" ht="13.5">
      <c r="B26" t="s">
        <v>46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2019-07-24T06:29:13Z</dcterms:modified>
  <cp:category/>
  <cp:version/>
  <cp:contentType/>
  <cp:contentStatus/>
</cp:coreProperties>
</file>