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120" windowWidth="19395" windowHeight="7830" activeTab="0"/>
  </bookViews>
  <sheets>
    <sheet name="54" sheetId="1" r:id="rId1"/>
  </sheets>
  <definedNames>
    <definedName name="_xlnm.Print_Area" localSheetId="0">'54'!$A$1:$AB$36</definedName>
  </definedNames>
  <calcPr fullCalcOnLoad="1"/>
</workbook>
</file>

<file path=xl/sharedStrings.xml><?xml version="1.0" encoding="utf-8"?>
<sst xmlns="http://schemas.openxmlformats.org/spreadsheetml/2006/main" count="89" uniqueCount="37">
  <si>
    <t>非 木 造</t>
  </si>
  <si>
    <t>(㎡)</t>
  </si>
  <si>
    <t>木　　造</t>
  </si>
  <si>
    <t>構造別</t>
  </si>
  <si>
    <t>給与住宅</t>
  </si>
  <si>
    <t>貸　　家</t>
  </si>
  <si>
    <t>分譲住宅</t>
  </si>
  <si>
    <t>持　　家</t>
  </si>
  <si>
    <t>利用
関係別</t>
  </si>
  <si>
    <t>公的資金</t>
  </si>
  <si>
    <t>民間資金</t>
  </si>
  <si>
    <t>資金別</t>
  </si>
  <si>
    <t>総　　　　数</t>
  </si>
  <si>
    <t>１戸当たり床面積</t>
  </si>
  <si>
    <t>(千㎡)</t>
  </si>
  <si>
    <t>木造率(%)</t>
  </si>
  <si>
    <t>新設住宅着工床面積</t>
  </si>
  <si>
    <t>(戸)</t>
  </si>
  <si>
    <t>構造別</t>
  </si>
  <si>
    <t>新設住宅着工戸数</t>
  </si>
  <si>
    <t>対前年
増減率（％）</t>
  </si>
  <si>
    <t>27
(15)</t>
  </si>
  <si>
    <t>26
(14)</t>
  </si>
  <si>
    <t>25
(13)</t>
  </si>
  <si>
    <t>24
(12)</t>
  </si>
  <si>
    <t>22
(10)</t>
  </si>
  <si>
    <t>17
(05)</t>
  </si>
  <si>
    <t>12
(2000)</t>
  </si>
  <si>
    <t>H7年
(1995)</t>
  </si>
  <si>
    <t>54  新設住宅着工戸数及び床面積</t>
  </si>
  <si>
    <t>注１：資金別で公的資金と民間資金を併用した住宅は、公的資金に含めて計上した。</t>
  </si>
  <si>
    <t>　２：計の不一致は四捨五入による。</t>
  </si>
  <si>
    <t>資料：国土交通省「住宅着工統計」　</t>
  </si>
  <si>
    <t>(</t>
  </si>
  <si>
    <t>(</t>
  </si>
  <si>
    <t>)</t>
  </si>
  <si>
    <t>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</si>
</sst>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[Red]&quot;¥&quot;\!\-#,##0.0"/>
    <numFmt numFmtId="178" formatCode="#,##0.0;&quot;▲ &quot;#,##0.0"/>
    <numFmt numFmtId="179" formatCode="\(##,###.0\)"/>
    <numFmt numFmtId="180" formatCode="#,##0.0_);&quot;¥&quot;\!\(#,##0.0&quot;¥&quot;\!\)"/>
    <numFmt numFmtId="181" formatCode="#\ ##0"/>
    <numFmt numFmtId="182" formatCode="@\ "/>
    <numFmt numFmtId="183" formatCode="0.0;&quot;△&quot;0.0"/>
    <numFmt numFmtId="184" formatCode="#,##0;\-#,##0;&quot;-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8"/>
      <name val="Gulim"/>
      <family val="2"/>
    </font>
    <font>
      <sz val="8"/>
      <name val="ＭＳ 明朝"/>
      <family val="1"/>
    </font>
    <font>
      <sz val="8"/>
      <name val="ＭＳ Ｐ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9" fillId="0" borderId="1" applyFont="0" applyFill="0" applyBorder="0" applyProtection="0">
      <alignment/>
    </xf>
    <xf numFmtId="182" fontId="10" fillId="0" borderId="0">
      <alignment horizontal="right" vertical="center"/>
      <protection/>
    </xf>
    <xf numFmtId="183" fontId="9" fillId="0" borderId="2" applyFont="0" applyBorder="0" applyProtection="0">
      <alignment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1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17" borderId="0" applyNumberFormat="0" applyBorder="0" applyAlignment="0" applyProtection="0"/>
    <xf numFmtId="0" fontId="39" fillId="27" borderId="0" applyNumberFormat="0" applyBorder="0" applyAlignment="0" applyProtection="0"/>
    <xf numFmtId="0" fontId="11" fillId="19" borderId="0" applyNumberFormat="0" applyBorder="0" applyAlignment="0" applyProtection="0"/>
    <xf numFmtId="0" fontId="39" fillId="28" borderId="0" applyNumberFormat="0" applyBorder="0" applyAlignment="0" applyProtection="0"/>
    <xf numFmtId="0" fontId="11" fillId="29" borderId="0" applyNumberFormat="0" applyBorder="0" applyAlignment="0" applyProtection="0"/>
    <xf numFmtId="0" fontId="39" fillId="30" borderId="0" applyNumberFormat="0" applyBorder="0" applyAlignment="0" applyProtection="0"/>
    <xf numFmtId="0" fontId="11" fillId="31" borderId="0" applyNumberFormat="0" applyBorder="0" applyAlignment="0" applyProtection="0"/>
    <xf numFmtId="0" fontId="39" fillId="32" borderId="0" applyNumberFormat="0" applyBorder="0" applyAlignment="0" applyProtection="0"/>
    <xf numFmtId="0" fontId="11" fillId="33" borderId="0" applyNumberFormat="0" applyBorder="0" applyAlignment="0" applyProtection="0"/>
    <xf numFmtId="184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0" fontId="39" fillId="34" borderId="0" applyNumberFormat="0" applyBorder="0" applyAlignment="0" applyProtection="0"/>
    <xf numFmtId="0" fontId="11" fillId="35" borderId="0" applyNumberFormat="0" applyBorder="0" applyAlignment="0" applyProtection="0"/>
    <xf numFmtId="0" fontId="39" fillId="36" borderId="0" applyNumberFormat="0" applyBorder="0" applyAlignment="0" applyProtection="0"/>
    <xf numFmtId="0" fontId="11" fillId="37" borderId="0" applyNumberFormat="0" applyBorder="0" applyAlignment="0" applyProtection="0"/>
    <xf numFmtId="0" fontId="39" fillId="38" borderId="0" applyNumberFormat="0" applyBorder="0" applyAlignment="0" applyProtection="0"/>
    <xf numFmtId="0" fontId="11" fillId="39" borderId="0" applyNumberFormat="0" applyBorder="0" applyAlignment="0" applyProtection="0"/>
    <xf numFmtId="0" fontId="39" fillId="40" borderId="0" applyNumberFormat="0" applyBorder="0" applyAlignment="0" applyProtection="0"/>
    <xf numFmtId="0" fontId="11" fillId="29" borderId="0" applyNumberFormat="0" applyBorder="0" applyAlignment="0" applyProtection="0"/>
    <xf numFmtId="0" fontId="39" fillId="41" borderId="0" applyNumberFormat="0" applyBorder="0" applyAlignment="0" applyProtection="0"/>
    <xf numFmtId="0" fontId="11" fillId="31" borderId="0" applyNumberFormat="0" applyBorder="0" applyAlignment="0" applyProtection="0"/>
    <xf numFmtId="0" fontId="39" fillId="42" borderId="0" applyNumberFormat="0" applyBorder="0" applyAlignment="0" applyProtection="0"/>
    <xf numFmtId="0" fontId="11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44" borderId="5" applyNumberFormat="0" applyAlignment="0" applyProtection="0"/>
    <xf numFmtId="0" fontId="20" fillId="45" borderId="6" applyNumberFormat="0" applyAlignment="0" applyProtection="0"/>
    <xf numFmtId="0" fontId="42" fillId="46" borderId="0" applyNumberFormat="0" applyBorder="0" applyAlignment="0" applyProtection="0"/>
    <xf numFmtId="0" fontId="21" fillId="47" borderId="0" applyNumberFormat="0" applyBorder="0" applyAlignment="0" applyProtection="0"/>
    <xf numFmtId="9" fontId="38" fillId="0" borderId="0" applyFont="0" applyFill="0" applyBorder="0" applyAlignment="0" applyProtection="0"/>
    <xf numFmtId="0" fontId="38" fillId="48" borderId="7" applyNumberFormat="0" applyFont="0" applyAlignment="0" applyProtection="0"/>
    <xf numFmtId="0" fontId="22" fillId="49" borderId="8" applyNumberFormat="0" applyFont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50" borderId="0" applyNumberFormat="0" applyBorder="0" applyAlignment="0" applyProtection="0"/>
    <xf numFmtId="0" fontId="24" fillId="5" borderId="0" applyNumberFormat="0" applyBorder="0" applyAlignment="0" applyProtection="0"/>
    <xf numFmtId="0" fontId="45" fillId="51" borderId="11" applyNumberFormat="0" applyAlignment="0" applyProtection="0"/>
    <xf numFmtId="0" fontId="25" fillId="52" borderId="12" applyNumberFormat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27" fillId="0" borderId="14" applyNumberFormat="0" applyFill="0" applyAlignment="0" applyProtection="0"/>
    <xf numFmtId="0" fontId="48" fillId="0" borderId="15" applyNumberFormat="0" applyFill="0" applyAlignment="0" applyProtection="0"/>
    <xf numFmtId="0" fontId="28" fillId="0" borderId="16" applyNumberFormat="0" applyFill="0" applyAlignment="0" applyProtection="0"/>
    <xf numFmtId="0" fontId="49" fillId="0" borderId="17" applyNumberFormat="0" applyFill="0" applyAlignment="0" applyProtection="0"/>
    <xf numFmtId="0" fontId="2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30" fillId="0" borderId="20" applyNumberFormat="0" applyFill="0" applyAlignment="0" applyProtection="0"/>
    <xf numFmtId="0" fontId="51" fillId="51" borderId="21" applyNumberFormat="0" applyAlignment="0" applyProtection="0"/>
    <xf numFmtId="0" fontId="31" fillId="52" borderId="22" applyNumberFormat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53" borderId="11" applyNumberFormat="0" applyAlignment="0" applyProtection="0"/>
    <xf numFmtId="0" fontId="33" fillId="13" borderId="12" applyNumberFormat="0" applyAlignment="0" applyProtection="0"/>
    <xf numFmtId="0" fontId="22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/>
      <protection/>
    </xf>
    <xf numFmtId="0" fontId="22" fillId="0" borderId="0">
      <alignment/>
      <protection/>
    </xf>
    <xf numFmtId="0" fontId="36" fillId="0" borderId="0">
      <alignment/>
      <protection/>
    </xf>
    <xf numFmtId="0" fontId="54" fillId="54" borderId="0" applyNumberFormat="0" applyBorder="0" applyAlignment="0" applyProtection="0"/>
    <xf numFmtId="0" fontId="37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5" fillId="0" borderId="23" xfId="92" applyNumberFormat="1" applyFont="1" applyBorder="1" applyAlignment="1">
      <alignment shrinkToFit="1"/>
    </xf>
    <xf numFmtId="0" fontId="6" fillId="7" borderId="24" xfId="0" applyFont="1" applyFill="1" applyBorder="1" applyAlignment="1">
      <alignment horizontal="center" vertical="top"/>
    </xf>
    <xf numFmtId="177" fontId="5" fillId="0" borderId="25" xfId="92" applyNumberFormat="1" applyFont="1" applyBorder="1" applyAlignment="1">
      <alignment shrinkToFit="1"/>
    </xf>
    <xf numFmtId="177" fontId="5" fillId="0" borderId="26" xfId="92" applyNumberFormat="1" applyFont="1" applyBorder="1" applyAlignment="1">
      <alignment shrinkToFit="1"/>
    </xf>
    <xf numFmtId="38" fontId="5" fillId="0" borderId="23" xfId="92" applyFont="1" applyBorder="1" applyAlignment="1">
      <alignment shrinkToFit="1"/>
    </xf>
    <xf numFmtId="0" fontId="6" fillId="7" borderId="27" xfId="0" applyFont="1" applyFill="1" applyBorder="1" applyAlignment="1">
      <alignment horizontal="center" vertical="top"/>
    </xf>
    <xf numFmtId="38" fontId="5" fillId="0" borderId="25" xfId="92" applyFont="1" applyBorder="1" applyAlignment="1">
      <alignment shrinkToFit="1"/>
    </xf>
    <xf numFmtId="38" fontId="5" fillId="0" borderId="26" xfId="92" applyFont="1" applyBorder="1" applyAlignment="1">
      <alignment shrinkToFit="1"/>
    </xf>
    <xf numFmtId="38" fontId="5" fillId="0" borderId="28" xfId="92" applyFont="1" applyBorder="1" applyAlignment="1">
      <alignment shrinkToFit="1"/>
    </xf>
    <xf numFmtId="0" fontId="4" fillId="0" borderId="0" xfId="0" applyFont="1" applyAlignment="1">
      <alignment vertical="center"/>
    </xf>
    <xf numFmtId="0" fontId="7" fillId="7" borderId="2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6" fillId="7" borderId="26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7" borderId="31" xfId="0" applyFont="1" applyFill="1" applyBorder="1" applyAlignment="1">
      <alignment horizontal="center" vertical="center" textRotation="255" shrinkToFit="1"/>
    </xf>
    <xf numFmtId="0" fontId="6" fillId="7" borderId="27" xfId="0" applyFont="1" applyFill="1" applyBorder="1" applyAlignment="1">
      <alignment horizontal="center" vertical="center" textRotation="255" shrinkToFit="1"/>
    </xf>
    <xf numFmtId="0" fontId="6" fillId="7" borderId="28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 vertical="center"/>
    </xf>
    <xf numFmtId="0" fontId="6" fillId="55" borderId="24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7" borderId="27" xfId="0" applyFont="1" applyFill="1" applyBorder="1" applyAlignment="1">
      <alignment horizontal="center" vertical="center" textRotation="255"/>
    </xf>
    <xf numFmtId="0" fontId="6" fillId="7" borderId="23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 vertical="center" textRotation="255"/>
    </xf>
    <xf numFmtId="0" fontId="6" fillId="7" borderId="27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/>
    </xf>
    <xf numFmtId="180" fontId="5" fillId="0" borderId="26" xfId="92" applyNumberFormat="1" applyFont="1" applyBorder="1" applyAlignment="1" quotePrefix="1">
      <alignment horizontal="right" shrinkToFit="1"/>
    </xf>
    <xf numFmtId="177" fontId="5" fillId="0" borderId="28" xfId="92" applyNumberFormat="1" applyFont="1" applyBorder="1" applyAlignment="1">
      <alignment shrinkToFi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/>
    </xf>
    <xf numFmtId="176" fontId="5" fillId="0" borderId="30" xfId="92" applyNumberFormat="1" applyFont="1" applyFill="1" applyBorder="1" applyAlignment="1">
      <alignment shrinkToFit="1"/>
    </xf>
    <xf numFmtId="176" fontId="5" fillId="0" borderId="34" xfId="92" applyNumberFormat="1" applyFont="1" applyFill="1" applyBorder="1" applyAlignment="1">
      <alignment shrinkToFit="1"/>
    </xf>
    <xf numFmtId="176" fontId="5" fillId="0" borderId="32" xfId="92" applyNumberFormat="1" applyFont="1" applyFill="1" applyBorder="1" applyAlignment="1">
      <alignment shrinkToFit="1"/>
    </xf>
    <xf numFmtId="176" fontId="5" fillId="0" borderId="36" xfId="92" applyNumberFormat="1" applyFont="1" applyFill="1" applyBorder="1" applyAlignment="1">
      <alignment shrinkToFit="1"/>
    </xf>
    <xf numFmtId="178" fontId="5" fillId="0" borderId="34" xfId="92" applyNumberFormat="1" applyFont="1" applyFill="1" applyBorder="1" applyAlignment="1">
      <alignment shrinkToFi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38" fontId="5" fillId="0" borderId="0" xfId="92" applyFont="1" applyBorder="1" applyAlignment="1">
      <alignment shrinkToFit="1"/>
    </xf>
    <xf numFmtId="38" fontId="5" fillId="0" borderId="0" xfId="92" applyFont="1" applyFill="1" applyBorder="1" applyAlignment="1">
      <alignment shrinkToFit="1"/>
    </xf>
    <xf numFmtId="38" fontId="5" fillId="0" borderId="0" xfId="92" applyFont="1" applyFill="1" applyBorder="1" applyAlignment="1">
      <alignment shrinkToFit="1"/>
    </xf>
    <xf numFmtId="177" fontId="5" fillId="0" borderId="0" xfId="92" applyNumberFormat="1" applyFont="1" applyBorder="1" applyAlignment="1">
      <alignment shrinkToFit="1"/>
    </xf>
    <xf numFmtId="177" fontId="5" fillId="0" borderId="0" xfId="92" applyNumberFormat="1" applyFont="1" applyFill="1" applyBorder="1" applyAlignment="1">
      <alignment shrinkToFit="1"/>
    </xf>
    <xf numFmtId="177" fontId="5" fillId="0" borderId="0" xfId="92" applyNumberFormat="1" applyFont="1" applyFill="1" applyBorder="1" applyAlignment="1">
      <alignment shrinkToFit="1"/>
    </xf>
    <xf numFmtId="38" fontId="5" fillId="0" borderId="33" xfId="92" applyFont="1" applyBorder="1" applyAlignment="1">
      <alignment shrinkToFit="1"/>
    </xf>
    <xf numFmtId="38" fontId="5" fillId="0" borderId="33" xfId="92" applyFont="1" applyFill="1" applyBorder="1" applyAlignment="1">
      <alignment shrinkToFit="1"/>
    </xf>
    <xf numFmtId="38" fontId="5" fillId="0" borderId="33" xfId="92" applyFont="1" applyFill="1" applyBorder="1" applyAlignment="1">
      <alignment shrinkToFit="1"/>
    </xf>
    <xf numFmtId="38" fontId="5" fillId="0" borderId="34" xfId="92" applyFont="1" applyBorder="1" applyAlignment="1">
      <alignment shrinkToFit="1"/>
    </xf>
    <xf numFmtId="38" fontId="5" fillId="0" borderId="36" xfId="92" applyFont="1" applyBorder="1" applyAlignment="1">
      <alignment shrinkToFit="1"/>
    </xf>
    <xf numFmtId="177" fontId="5" fillId="0" borderId="36" xfId="92" applyNumberFormat="1" applyFont="1" applyBorder="1" applyAlignment="1">
      <alignment shrinkToFit="1"/>
    </xf>
    <xf numFmtId="177" fontId="5" fillId="0" borderId="35" xfId="92" applyNumberFormat="1" applyFont="1" applyBorder="1" applyAlignment="1">
      <alignment shrinkToFit="1"/>
    </xf>
    <xf numFmtId="177" fontId="5" fillId="0" borderId="35" xfId="92" applyNumberFormat="1" applyFont="1" applyFill="1" applyBorder="1" applyAlignment="1">
      <alignment shrinkToFit="1"/>
    </xf>
    <xf numFmtId="177" fontId="5" fillId="0" borderId="35" xfId="92" applyNumberFormat="1" applyFont="1" applyFill="1" applyBorder="1" applyAlignment="1">
      <alignment shrinkToFit="1"/>
    </xf>
    <xf numFmtId="177" fontId="5" fillId="0" borderId="32" xfId="92" applyNumberFormat="1" applyFont="1" applyBorder="1" applyAlignment="1">
      <alignment shrinkToFit="1"/>
    </xf>
    <xf numFmtId="38" fontId="5" fillId="0" borderId="4" xfId="92" applyFont="1" applyBorder="1" applyAlignment="1">
      <alignment shrinkToFit="1"/>
    </xf>
    <xf numFmtId="38" fontId="5" fillId="0" borderId="4" xfId="92" applyFont="1" applyFill="1" applyBorder="1" applyAlignment="1">
      <alignment shrinkToFit="1"/>
    </xf>
    <xf numFmtId="38" fontId="5" fillId="0" borderId="4" xfId="92" applyFont="1" applyFill="1" applyBorder="1" applyAlignment="1">
      <alignment shrinkToFit="1"/>
    </xf>
    <xf numFmtId="38" fontId="5" fillId="0" borderId="35" xfId="92" applyFont="1" applyBorder="1" applyAlignment="1">
      <alignment shrinkToFit="1"/>
    </xf>
    <xf numFmtId="38" fontId="5" fillId="0" borderId="35" xfId="92" applyFont="1" applyFill="1" applyBorder="1" applyAlignment="1">
      <alignment shrinkToFit="1"/>
    </xf>
    <xf numFmtId="38" fontId="5" fillId="0" borderId="35" xfId="92" applyFont="1" applyFill="1" applyBorder="1" applyAlignment="1">
      <alignment shrinkToFit="1"/>
    </xf>
    <xf numFmtId="180" fontId="5" fillId="0" borderId="33" xfId="92" applyNumberFormat="1" applyFont="1" applyBorder="1" applyAlignment="1" quotePrefix="1">
      <alignment horizontal="right" shrinkToFit="1"/>
    </xf>
    <xf numFmtId="180" fontId="5" fillId="0" borderId="33" xfId="92" applyNumberFormat="1" applyFont="1" applyFill="1" applyBorder="1" applyAlignment="1" quotePrefix="1">
      <alignment horizontal="right" shrinkToFit="1"/>
    </xf>
    <xf numFmtId="177" fontId="5" fillId="0" borderId="4" xfId="92" applyNumberFormat="1" applyFont="1" applyBorder="1" applyAlignment="1">
      <alignment shrinkToFit="1"/>
    </xf>
    <xf numFmtId="177" fontId="5" fillId="0" borderId="4" xfId="92" applyNumberFormat="1" applyFont="1" applyFill="1" applyBorder="1" applyAlignment="1">
      <alignment shrinkToFit="1"/>
    </xf>
    <xf numFmtId="177" fontId="5" fillId="0" borderId="4" xfId="92" applyNumberFormat="1" applyFont="1" applyFill="1" applyBorder="1" applyAlignment="1">
      <alignment shrinkToFit="1"/>
    </xf>
    <xf numFmtId="177" fontId="5" fillId="0" borderId="33" xfId="92" applyNumberFormat="1" applyFont="1" applyBorder="1" applyAlignment="1">
      <alignment shrinkToFit="1"/>
    </xf>
    <xf numFmtId="177" fontId="5" fillId="0" borderId="33" xfId="92" applyNumberFormat="1" applyFont="1" applyFill="1" applyBorder="1" applyAlignment="1">
      <alignment shrinkToFit="1"/>
    </xf>
    <xf numFmtId="177" fontId="5" fillId="0" borderId="33" xfId="92" applyNumberFormat="1" applyFont="1" applyFill="1" applyBorder="1" applyAlignment="1">
      <alignment shrinkToFit="1"/>
    </xf>
    <xf numFmtId="38" fontId="5" fillId="0" borderId="30" xfId="92" applyFont="1" applyBorder="1" applyAlignment="1">
      <alignment shrinkToFit="1"/>
    </xf>
    <xf numFmtId="38" fontId="5" fillId="0" borderId="32" xfId="92" applyFont="1" applyBorder="1" applyAlignment="1">
      <alignment shrinkToFit="1"/>
    </xf>
    <xf numFmtId="180" fontId="5" fillId="0" borderId="34" xfId="92" applyNumberFormat="1" applyFont="1" applyBorder="1" applyAlignment="1" quotePrefix="1">
      <alignment horizontal="right" shrinkToFit="1"/>
    </xf>
    <xf numFmtId="177" fontId="5" fillId="0" borderId="30" xfId="92" applyNumberFormat="1" applyFont="1" applyBorder="1" applyAlignment="1">
      <alignment shrinkToFit="1"/>
    </xf>
    <xf numFmtId="177" fontId="5" fillId="0" borderId="34" xfId="92" applyNumberFormat="1" applyFont="1" applyBorder="1" applyAlignment="1">
      <alignment shrinkToFit="1"/>
    </xf>
    <xf numFmtId="190" fontId="5" fillId="0" borderId="33" xfId="92" applyNumberFormat="1" applyFont="1" applyFill="1" applyBorder="1" applyAlignment="1" quotePrefix="1">
      <alignment horizontal="right" shrinkToFit="1"/>
    </xf>
    <xf numFmtId="190" fontId="5" fillId="0" borderId="34" xfId="92" applyNumberFormat="1" applyFont="1" applyBorder="1" applyAlignment="1" quotePrefix="1">
      <alignment horizontal="right" shrinkToFit="1"/>
    </xf>
    <xf numFmtId="190" fontId="5" fillId="0" borderId="33" xfId="92" applyNumberFormat="1" applyFont="1" applyBorder="1" applyAlignment="1" quotePrefix="1">
      <alignment horizontal="right" shrinkToFit="1"/>
    </xf>
    <xf numFmtId="190" fontId="5" fillId="0" borderId="26" xfId="92" applyNumberFormat="1" applyFont="1" applyBorder="1" applyAlignment="1" quotePrefix="1">
      <alignment horizontal="right" shrinkToFit="1"/>
    </xf>
    <xf numFmtId="190" fontId="5" fillId="0" borderId="33" xfId="92" applyNumberFormat="1" applyFont="1" applyFill="1" applyBorder="1" applyAlignment="1" quotePrefix="1">
      <alignment horizontal="right" shrinkToFit="1"/>
    </xf>
  </cellXfs>
  <cellStyles count="110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1 2" xfId="19"/>
    <cellStyle name="20% - アクセント 2" xfId="20"/>
    <cellStyle name="20% - アクセント 2 2" xfId="21"/>
    <cellStyle name="20% - アクセント 3" xfId="22"/>
    <cellStyle name="20% - アクセント 3 2" xfId="23"/>
    <cellStyle name="20% - アクセント 4" xfId="24"/>
    <cellStyle name="20% - アクセント 4 2" xfId="25"/>
    <cellStyle name="20% - アクセント 5" xfId="26"/>
    <cellStyle name="20% - アクセント 5 2" xfId="27"/>
    <cellStyle name="20% - アクセント 6" xfId="28"/>
    <cellStyle name="20% - アクセント 6 2" xfId="29"/>
    <cellStyle name="40% - アクセント 1" xfId="30"/>
    <cellStyle name="40% - アクセント 1 2" xfId="31"/>
    <cellStyle name="40% - アクセント 2" xfId="32"/>
    <cellStyle name="40% - アクセント 2 2" xfId="33"/>
    <cellStyle name="40% - アクセント 3" xfId="34"/>
    <cellStyle name="40% - アクセント 3 2" xfId="35"/>
    <cellStyle name="40% - アクセント 4" xfId="36"/>
    <cellStyle name="40% - アクセント 4 2" xfId="37"/>
    <cellStyle name="40% - アクセント 5" xfId="38"/>
    <cellStyle name="40% - アクセント 5 2" xfId="39"/>
    <cellStyle name="40% - アクセント 6" xfId="40"/>
    <cellStyle name="40% - アクセント 6 2" xfId="41"/>
    <cellStyle name="60% - アクセント 1" xfId="42"/>
    <cellStyle name="60% - アクセント 1 2" xfId="43"/>
    <cellStyle name="60% - アクセント 2" xfId="44"/>
    <cellStyle name="60% - アクセント 2 2" xfId="45"/>
    <cellStyle name="60% - アクセント 3" xfId="46"/>
    <cellStyle name="60% - アクセント 3 2" xfId="47"/>
    <cellStyle name="60% - アクセント 4" xfId="48"/>
    <cellStyle name="60% - アクセント 4 2" xfId="49"/>
    <cellStyle name="60% - アクセント 5" xfId="50"/>
    <cellStyle name="60% - アクセント 5 2" xfId="51"/>
    <cellStyle name="60% - アクセント 6" xfId="52"/>
    <cellStyle name="60% - アクセント 6 2" xfId="53"/>
    <cellStyle name="Calc Currency (0)" xfId="54"/>
    <cellStyle name="entry" xfId="55"/>
    <cellStyle name="Header1" xfId="56"/>
    <cellStyle name="Header2" xfId="57"/>
    <cellStyle name="Normal_#18-Internet" xfId="58"/>
    <cellStyle name="price" xfId="59"/>
    <cellStyle name="revised" xfId="60"/>
    <cellStyle name="section" xfId="61"/>
    <cellStyle name="title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2" xfId="114"/>
    <cellStyle name="標準 2 2" xfId="115"/>
    <cellStyle name="標準 2 3" xfId="116"/>
    <cellStyle name="標準 3" xfId="117"/>
    <cellStyle name="標準 4" xfId="118"/>
    <cellStyle name="標準 5" xfId="119"/>
    <cellStyle name="標準 6" xfId="120"/>
    <cellStyle name="未定義" xfId="121"/>
    <cellStyle name="良い" xfId="122"/>
    <cellStyle name="良い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6"/>
  <sheetViews>
    <sheetView showGridLines="0" tabSelected="1" view="pageBreakPreview" zoomScale="120" zoomScaleSheetLayoutView="120" zoomScalePageLayoutView="0" workbookViewId="0" topLeftCell="A13">
      <selection activeCell="T22" sqref="T22"/>
    </sheetView>
  </sheetViews>
  <sheetFormatPr defaultColWidth="9.00390625" defaultRowHeight="13.5"/>
  <cols>
    <col min="1" max="1" width="4.50390625" style="1" customWidth="1"/>
    <col min="2" max="2" width="5.75390625" style="1" customWidth="1"/>
    <col min="3" max="3" width="7.125" style="1" customWidth="1"/>
    <col min="4" max="4" width="1.25" style="1" customWidth="1"/>
    <col min="5" max="5" width="6.50390625" style="1" customWidth="1"/>
    <col min="6" max="7" width="1.25" style="1" customWidth="1"/>
    <col min="8" max="8" width="6.625" style="1" customWidth="1"/>
    <col min="9" max="10" width="1.25" style="1" customWidth="1"/>
    <col min="11" max="11" width="6.625" style="1" customWidth="1"/>
    <col min="12" max="13" width="1.25" style="1" customWidth="1"/>
    <col min="14" max="14" width="6.625" style="1" customWidth="1"/>
    <col min="15" max="16" width="1.25" style="1" customWidth="1"/>
    <col min="17" max="17" width="6.50390625" style="1" customWidth="1"/>
    <col min="18" max="19" width="1.25" style="1" customWidth="1"/>
    <col min="20" max="20" width="6.625" style="1" customWidth="1"/>
    <col min="21" max="22" width="1.25" style="1" customWidth="1"/>
    <col min="23" max="23" width="6.50390625" style="1" customWidth="1"/>
    <col min="24" max="25" width="1.25" style="1" customWidth="1"/>
    <col min="26" max="26" width="6.50390625" style="1" customWidth="1"/>
    <col min="27" max="27" width="1.25" style="1" customWidth="1"/>
    <col min="28" max="28" width="7.875" style="1" customWidth="1"/>
    <col min="29" max="16384" width="9.00390625" style="1" customWidth="1"/>
  </cols>
  <sheetData>
    <row r="1" spans="1:28" ht="17.2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3" spans="1:28" s="3" customFormat="1" ht="6" customHeight="1">
      <c r="A3" s="33"/>
      <c r="B3" s="34"/>
      <c r="C3" s="35"/>
      <c r="D3" s="37" t="s">
        <v>28</v>
      </c>
      <c r="E3" s="41"/>
      <c r="F3" s="42"/>
      <c r="G3" s="37" t="s">
        <v>27</v>
      </c>
      <c r="H3" s="41"/>
      <c r="I3" s="42"/>
      <c r="J3" s="37" t="s">
        <v>26</v>
      </c>
      <c r="K3" s="41"/>
      <c r="L3" s="42"/>
      <c r="M3" s="37" t="s">
        <v>25</v>
      </c>
      <c r="N3" s="41"/>
      <c r="O3" s="42"/>
      <c r="P3" s="37" t="s">
        <v>24</v>
      </c>
      <c r="Q3" s="41"/>
      <c r="R3" s="42"/>
      <c r="S3" s="37" t="s">
        <v>23</v>
      </c>
      <c r="T3" s="41"/>
      <c r="U3" s="42"/>
      <c r="V3" s="37" t="s">
        <v>22</v>
      </c>
      <c r="W3" s="41"/>
      <c r="X3" s="41"/>
      <c r="Y3" s="37" t="s">
        <v>21</v>
      </c>
      <c r="Z3" s="41"/>
      <c r="AA3" s="41"/>
      <c r="AB3" s="15"/>
    </row>
    <row r="4" spans="1:30" s="3" customFormat="1" ht="21">
      <c r="A4" s="29"/>
      <c r="B4" s="36"/>
      <c r="C4" s="30"/>
      <c r="D4" s="51"/>
      <c r="E4" s="52"/>
      <c r="F4" s="53"/>
      <c r="G4" s="51"/>
      <c r="H4" s="52"/>
      <c r="I4" s="53"/>
      <c r="J4" s="51"/>
      <c r="K4" s="52"/>
      <c r="L4" s="53"/>
      <c r="M4" s="51"/>
      <c r="N4" s="52"/>
      <c r="O4" s="53"/>
      <c r="P4" s="51"/>
      <c r="Q4" s="52"/>
      <c r="R4" s="53"/>
      <c r="S4" s="51"/>
      <c r="T4" s="52"/>
      <c r="U4" s="53"/>
      <c r="V4" s="51"/>
      <c r="W4" s="52"/>
      <c r="X4" s="52"/>
      <c r="Y4" s="43"/>
      <c r="Z4" s="44"/>
      <c r="AA4" s="44"/>
      <c r="AB4" s="14" t="s">
        <v>20</v>
      </c>
      <c r="AD4" s="13"/>
    </row>
    <row r="5" spans="1:28" s="3" customFormat="1" ht="10.5" customHeight="1">
      <c r="A5" s="28" t="s">
        <v>19</v>
      </c>
      <c r="B5" s="29" t="s">
        <v>12</v>
      </c>
      <c r="C5" s="36"/>
      <c r="D5" s="12"/>
      <c r="E5" s="70">
        <v>1470330</v>
      </c>
      <c r="F5" s="70"/>
      <c r="G5" s="12"/>
      <c r="H5" s="70">
        <v>1229843</v>
      </c>
      <c r="I5" s="84"/>
      <c r="J5" s="70"/>
      <c r="K5" s="71">
        <v>1236175</v>
      </c>
      <c r="L5" s="70"/>
      <c r="M5" s="12"/>
      <c r="N5" s="71">
        <v>813126</v>
      </c>
      <c r="O5" s="84"/>
      <c r="P5" s="70"/>
      <c r="Q5" s="71">
        <v>882797</v>
      </c>
      <c r="R5" s="70"/>
      <c r="S5" s="12"/>
      <c r="T5" s="72">
        <v>980025</v>
      </c>
      <c r="U5" s="84"/>
      <c r="V5" s="70"/>
      <c r="W5" s="72">
        <v>892261</v>
      </c>
      <c r="X5" s="70"/>
      <c r="Y5" s="12"/>
      <c r="Z5" s="71">
        <v>909299</v>
      </c>
      <c r="AA5" s="84"/>
      <c r="AB5" s="46">
        <f aca="true" t="shared" si="0" ref="AB5:AB11">+(Z5/W5-1)*100</f>
        <v>1.9095309556284468</v>
      </c>
    </row>
    <row r="6" spans="1:28" s="3" customFormat="1" ht="10.5">
      <c r="A6" s="28"/>
      <c r="B6" s="23" t="s">
        <v>11</v>
      </c>
      <c r="C6" s="17" t="s">
        <v>10</v>
      </c>
      <c r="D6" s="11"/>
      <c r="E6" s="60">
        <v>837959</v>
      </c>
      <c r="F6" s="60"/>
      <c r="G6" s="11"/>
      <c r="H6" s="60">
        <v>752205</v>
      </c>
      <c r="I6" s="63"/>
      <c r="J6" s="60"/>
      <c r="K6" s="61">
        <v>1044946</v>
      </c>
      <c r="L6" s="60"/>
      <c r="M6" s="11"/>
      <c r="N6" s="61">
        <v>690736</v>
      </c>
      <c r="O6" s="63"/>
      <c r="P6" s="60"/>
      <c r="Q6" s="61">
        <v>765704</v>
      </c>
      <c r="R6" s="60"/>
      <c r="S6" s="11"/>
      <c r="T6" s="62">
        <v>864411</v>
      </c>
      <c r="U6" s="63"/>
      <c r="V6" s="60"/>
      <c r="W6" s="62">
        <v>792283</v>
      </c>
      <c r="X6" s="60"/>
      <c r="Y6" s="11"/>
      <c r="Z6" s="61">
        <v>806400</v>
      </c>
      <c r="AA6" s="63"/>
      <c r="AB6" s="47">
        <f t="shared" si="0"/>
        <v>1.781812811836181</v>
      </c>
    </row>
    <row r="7" spans="1:28" s="3" customFormat="1" ht="10.5">
      <c r="A7" s="28"/>
      <c r="B7" s="24"/>
      <c r="C7" s="18" t="s">
        <v>9</v>
      </c>
      <c r="D7" s="8"/>
      <c r="E7" s="73">
        <v>632371</v>
      </c>
      <c r="F7" s="73"/>
      <c r="G7" s="8"/>
      <c r="H7" s="73">
        <v>477638</v>
      </c>
      <c r="I7" s="85"/>
      <c r="J7" s="73"/>
      <c r="K7" s="74">
        <v>191229</v>
      </c>
      <c r="L7" s="73"/>
      <c r="M7" s="8"/>
      <c r="N7" s="74">
        <v>122390</v>
      </c>
      <c r="O7" s="85"/>
      <c r="P7" s="73"/>
      <c r="Q7" s="74">
        <v>117093</v>
      </c>
      <c r="R7" s="73"/>
      <c r="S7" s="8"/>
      <c r="T7" s="75">
        <v>115614</v>
      </c>
      <c r="U7" s="85"/>
      <c r="V7" s="73"/>
      <c r="W7" s="75">
        <v>99978</v>
      </c>
      <c r="X7" s="73"/>
      <c r="Y7" s="8"/>
      <c r="Z7" s="74">
        <v>102899</v>
      </c>
      <c r="AA7" s="85"/>
      <c r="AB7" s="48">
        <f t="shared" si="0"/>
        <v>2.921642761407517</v>
      </c>
    </row>
    <row r="8" spans="1:28" s="3" customFormat="1" ht="10.5" customHeight="1">
      <c r="A8" s="28"/>
      <c r="B8" s="25" t="s">
        <v>8</v>
      </c>
      <c r="C8" s="17" t="s">
        <v>7</v>
      </c>
      <c r="D8" s="11"/>
      <c r="E8" s="60">
        <v>537680</v>
      </c>
      <c r="F8" s="60"/>
      <c r="G8" s="11"/>
      <c r="H8" s="60">
        <v>451522</v>
      </c>
      <c r="I8" s="63"/>
      <c r="J8" s="60"/>
      <c r="K8" s="61">
        <v>353267</v>
      </c>
      <c r="L8" s="60"/>
      <c r="M8" s="11"/>
      <c r="N8" s="61">
        <v>305221</v>
      </c>
      <c r="O8" s="63"/>
      <c r="P8" s="60"/>
      <c r="Q8" s="61">
        <v>311589</v>
      </c>
      <c r="R8" s="60"/>
      <c r="S8" s="11"/>
      <c r="T8" s="62">
        <v>354772</v>
      </c>
      <c r="U8" s="63"/>
      <c r="V8" s="60"/>
      <c r="W8" s="62">
        <v>285270</v>
      </c>
      <c r="X8" s="60"/>
      <c r="Y8" s="11"/>
      <c r="Z8" s="61">
        <v>283366</v>
      </c>
      <c r="AA8" s="63"/>
      <c r="AB8" s="47">
        <f t="shared" si="0"/>
        <v>-0.6674378658814484</v>
      </c>
    </row>
    <row r="9" spans="1:28" s="3" customFormat="1" ht="10.5" customHeight="1">
      <c r="A9" s="28"/>
      <c r="B9" s="26"/>
      <c r="C9" s="38" t="s">
        <v>6</v>
      </c>
      <c r="D9" s="10"/>
      <c r="E9" s="54">
        <v>352651</v>
      </c>
      <c r="F9" s="54"/>
      <c r="G9" s="10"/>
      <c r="H9" s="54">
        <v>345291</v>
      </c>
      <c r="I9" s="64"/>
      <c r="J9" s="54"/>
      <c r="K9" s="55">
        <v>369067</v>
      </c>
      <c r="L9" s="54"/>
      <c r="M9" s="10"/>
      <c r="N9" s="55">
        <v>201888</v>
      </c>
      <c r="O9" s="64"/>
      <c r="P9" s="54"/>
      <c r="Q9" s="55">
        <v>246810</v>
      </c>
      <c r="R9" s="54"/>
      <c r="S9" s="10"/>
      <c r="T9" s="56">
        <v>263931</v>
      </c>
      <c r="U9" s="64"/>
      <c r="V9" s="54"/>
      <c r="W9" s="56">
        <v>237428</v>
      </c>
      <c r="X9" s="54"/>
      <c r="Y9" s="10"/>
      <c r="Z9" s="55">
        <v>241201</v>
      </c>
      <c r="AA9" s="64"/>
      <c r="AB9" s="49">
        <f t="shared" si="0"/>
        <v>1.5891133311993544</v>
      </c>
    </row>
    <row r="10" spans="1:28" s="3" customFormat="1" ht="10.5" customHeight="1">
      <c r="A10" s="28"/>
      <c r="B10" s="26"/>
      <c r="C10" s="38" t="s">
        <v>5</v>
      </c>
      <c r="D10" s="10"/>
      <c r="E10" s="54">
        <v>553946</v>
      </c>
      <c r="F10" s="54"/>
      <c r="G10" s="10"/>
      <c r="H10" s="54">
        <v>421332</v>
      </c>
      <c r="I10" s="64"/>
      <c r="J10" s="54"/>
      <c r="K10" s="55">
        <v>504294</v>
      </c>
      <c r="L10" s="54"/>
      <c r="M10" s="10"/>
      <c r="N10" s="55">
        <v>298014</v>
      </c>
      <c r="O10" s="64"/>
      <c r="P10" s="54"/>
      <c r="Q10" s="55">
        <v>318521</v>
      </c>
      <c r="R10" s="54"/>
      <c r="S10" s="10"/>
      <c r="T10" s="56">
        <v>356263</v>
      </c>
      <c r="U10" s="64"/>
      <c r="V10" s="54"/>
      <c r="W10" s="56">
        <v>362191</v>
      </c>
      <c r="X10" s="54"/>
      <c r="Y10" s="10"/>
      <c r="Z10" s="55">
        <v>378718</v>
      </c>
      <c r="AA10" s="64"/>
      <c r="AB10" s="49">
        <f t="shared" si="0"/>
        <v>4.563062030806941</v>
      </c>
    </row>
    <row r="11" spans="1:28" s="3" customFormat="1" ht="10.5" customHeight="1">
      <c r="A11" s="28"/>
      <c r="B11" s="27"/>
      <c r="C11" s="18" t="s">
        <v>4</v>
      </c>
      <c r="D11" s="8"/>
      <c r="E11" s="73">
        <v>26053</v>
      </c>
      <c r="F11" s="73"/>
      <c r="G11" s="8"/>
      <c r="H11" s="73">
        <v>11698</v>
      </c>
      <c r="I11" s="85"/>
      <c r="J11" s="73"/>
      <c r="K11" s="74">
        <v>9547</v>
      </c>
      <c r="L11" s="73"/>
      <c r="M11" s="8"/>
      <c r="N11" s="74">
        <v>8003</v>
      </c>
      <c r="O11" s="85"/>
      <c r="P11" s="73"/>
      <c r="Q11" s="74">
        <v>5877</v>
      </c>
      <c r="R11" s="73"/>
      <c r="S11" s="8"/>
      <c r="T11" s="75">
        <v>5059</v>
      </c>
      <c r="U11" s="85"/>
      <c r="V11" s="73"/>
      <c r="W11" s="75">
        <v>7372</v>
      </c>
      <c r="X11" s="73"/>
      <c r="Y11" s="8"/>
      <c r="Z11" s="74">
        <v>6014</v>
      </c>
      <c r="AA11" s="85"/>
      <c r="AB11" s="48">
        <f t="shared" si="0"/>
        <v>-18.42105263157895</v>
      </c>
    </row>
    <row r="12" spans="1:28" s="3" customFormat="1" ht="10.5">
      <c r="A12" s="28"/>
      <c r="B12" s="23" t="s">
        <v>18</v>
      </c>
      <c r="C12" s="17" t="s">
        <v>15</v>
      </c>
      <c r="D12" s="39" t="s">
        <v>33</v>
      </c>
      <c r="E12" s="76">
        <v>45.3</v>
      </c>
      <c r="F12" s="76" t="s">
        <v>35</v>
      </c>
      <c r="G12" s="39" t="s">
        <v>33</v>
      </c>
      <c r="H12" s="76">
        <v>45.2</v>
      </c>
      <c r="I12" s="86" t="s">
        <v>35</v>
      </c>
      <c r="J12" s="76" t="s">
        <v>33</v>
      </c>
      <c r="K12" s="77">
        <v>43.9</v>
      </c>
      <c r="L12" s="76" t="s">
        <v>35</v>
      </c>
      <c r="M12" s="39" t="s">
        <v>33</v>
      </c>
      <c r="N12" s="89">
        <f>N13/(N13+N14)*100</f>
        <v>56.58827783147999</v>
      </c>
      <c r="O12" s="90" t="s">
        <v>35</v>
      </c>
      <c r="P12" s="91" t="s">
        <v>33</v>
      </c>
      <c r="Q12" s="89">
        <f>Q13/(Q13+Q14)*100</f>
        <v>55.13793091730035</v>
      </c>
      <c r="R12" s="91" t="s">
        <v>35</v>
      </c>
      <c r="S12" s="92" t="s">
        <v>33</v>
      </c>
      <c r="T12" s="93">
        <f>T13/(T13+T14)*100</f>
        <v>56.11805821280069</v>
      </c>
      <c r="U12" s="90" t="s">
        <v>35</v>
      </c>
      <c r="V12" s="91" t="s">
        <v>33</v>
      </c>
      <c r="W12" s="93">
        <f>W13/(W13+W14)*100</f>
        <v>54.85863447153524</v>
      </c>
      <c r="X12" s="91" t="s">
        <v>35</v>
      </c>
      <c r="Y12" s="92" t="s">
        <v>33</v>
      </c>
      <c r="Z12" s="89">
        <v>55.46228468303605</v>
      </c>
      <c r="AA12" s="90" t="s">
        <v>35</v>
      </c>
      <c r="AB12" s="50">
        <f>+(Z12-W12)</f>
        <v>0.6036502115008133</v>
      </c>
    </row>
    <row r="13" spans="1:28" s="3" customFormat="1" ht="10.5">
      <c r="A13" s="28"/>
      <c r="B13" s="32"/>
      <c r="C13" s="38" t="s">
        <v>2</v>
      </c>
      <c r="D13" s="10"/>
      <c r="E13" s="54">
        <v>666124</v>
      </c>
      <c r="F13" s="54"/>
      <c r="G13" s="10"/>
      <c r="H13" s="54">
        <v>555814</v>
      </c>
      <c r="I13" s="64"/>
      <c r="J13" s="54"/>
      <c r="K13" s="55">
        <v>542848</v>
      </c>
      <c r="L13" s="54"/>
      <c r="M13" s="10"/>
      <c r="N13" s="55">
        <v>460134</v>
      </c>
      <c r="O13" s="64"/>
      <c r="P13" s="54"/>
      <c r="Q13" s="55">
        <v>486756</v>
      </c>
      <c r="R13" s="54"/>
      <c r="S13" s="10"/>
      <c r="T13" s="56">
        <v>549971</v>
      </c>
      <c r="U13" s="64"/>
      <c r="V13" s="54"/>
      <c r="W13" s="56">
        <v>489463</v>
      </c>
      <c r="X13" s="54"/>
      <c r="Y13" s="10"/>
      <c r="Z13" s="55">
        <v>504318</v>
      </c>
      <c r="AA13" s="64"/>
      <c r="AB13" s="49">
        <f aca="true" t="shared" si="1" ref="AB13:AB21">+(Z13/W13-1)*100</f>
        <v>3.034958720066694</v>
      </c>
    </row>
    <row r="14" spans="1:28" s="3" customFormat="1" ht="10.5">
      <c r="A14" s="5" t="s">
        <v>17</v>
      </c>
      <c r="B14" s="24"/>
      <c r="C14" s="18" t="s">
        <v>0</v>
      </c>
      <c r="D14" s="8"/>
      <c r="E14" s="73">
        <v>804206</v>
      </c>
      <c r="F14" s="73"/>
      <c r="G14" s="8"/>
      <c r="H14" s="73">
        <v>674029</v>
      </c>
      <c r="I14" s="85"/>
      <c r="J14" s="73"/>
      <c r="K14" s="74">
        <v>693327</v>
      </c>
      <c r="L14" s="73"/>
      <c r="M14" s="8"/>
      <c r="N14" s="74">
        <v>352992</v>
      </c>
      <c r="O14" s="85"/>
      <c r="P14" s="73"/>
      <c r="Q14" s="74">
        <v>396041</v>
      </c>
      <c r="R14" s="73"/>
      <c r="S14" s="8"/>
      <c r="T14" s="75">
        <v>430054</v>
      </c>
      <c r="U14" s="85"/>
      <c r="V14" s="73"/>
      <c r="W14" s="75">
        <v>402763</v>
      </c>
      <c r="X14" s="73"/>
      <c r="Y14" s="8"/>
      <c r="Z14" s="74">
        <v>404981</v>
      </c>
      <c r="AA14" s="85"/>
      <c r="AB14" s="48">
        <f t="shared" si="1"/>
        <v>0.5506960669177552</v>
      </c>
    </row>
    <row r="15" spans="1:28" s="3" customFormat="1" ht="10.5" customHeight="1">
      <c r="A15" s="31" t="s">
        <v>16</v>
      </c>
      <c r="B15" s="22" t="s">
        <v>12</v>
      </c>
      <c r="C15" s="45"/>
      <c r="D15" s="12"/>
      <c r="E15" s="70">
        <v>136524</v>
      </c>
      <c r="F15" s="70"/>
      <c r="G15" s="12"/>
      <c r="H15" s="70">
        <v>119879</v>
      </c>
      <c r="I15" s="84"/>
      <c r="J15" s="70"/>
      <c r="K15" s="71">
        <v>106593</v>
      </c>
      <c r="L15" s="70"/>
      <c r="M15" s="12"/>
      <c r="N15" s="71">
        <v>72910</v>
      </c>
      <c r="O15" s="84"/>
      <c r="P15" s="70"/>
      <c r="Q15" s="71">
        <v>78413</v>
      </c>
      <c r="R15" s="70"/>
      <c r="S15" s="12"/>
      <c r="T15" s="72">
        <v>87210</v>
      </c>
      <c r="U15" s="84"/>
      <c r="V15" s="70"/>
      <c r="W15" s="72">
        <v>75681</v>
      </c>
      <c r="X15" s="70"/>
      <c r="Y15" s="12"/>
      <c r="Z15" s="71">
        <v>75059</v>
      </c>
      <c r="AA15" s="84"/>
      <c r="AB15" s="46">
        <f t="shared" si="1"/>
        <v>-0.8218707469510145</v>
      </c>
    </row>
    <row r="16" spans="1:28" s="3" customFormat="1" ht="10.5">
      <c r="A16" s="28"/>
      <c r="B16" s="23" t="s">
        <v>11</v>
      </c>
      <c r="C16" s="17" t="s">
        <v>10</v>
      </c>
      <c r="D16" s="11"/>
      <c r="E16" s="60">
        <v>65529</v>
      </c>
      <c r="F16" s="60"/>
      <c r="G16" s="11"/>
      <c r="H16" s="60">
        <v>65116</v>
      </c>
      <c r="I16" s="63"/>
      <c r="J16" s="60"/>
      <c r="K16" s="61">
        <v>88446</v>
      </c>
      <c r="L16" s="60"/>
      <c r="M16" s="11"/>
      <c r="N16" s="61">
        <v>61641</v>
      </c>
      <c r="O16" s="63"/>
      <c r="P16" s="60"/>
      <c r="Q16" s="61">
        <v>67301</v>
      </c>
      <c r="R16" s="60"/>
      <c r="S16" s="11"/>
      <c r="T16" s="62">
        <v>76274</v>
      </c>
      <c r="U16" s="63"/>
      <c r="V16" s="60"/>
      <c r="W16" s="62">
        <v>66572</v>
      </c>
      <c r="X16" s="60"/>
      <c r="Y16" s="11"/>
      <c r="Z16" s="61">
        <v>65654</v>
      </c>
      <c r="AA16" s="63"/>
      <c r="AB16" s="47">
        <f t="shared" si="1"/>
        <v>-1.3789581205311596</v>
      </c>
    </row>
    <row r="17" spans="1:28" s="3" customFormat="1" ht="10.5">
      <c r="A17" s="28"/>
      <c r="B17" s="24"/>
      <c r="C17" s="18" t="s">
        <v>9</v>
      </c>
      <c r="D17" s="8"/>
      <c r="E17" s="73">
        <v>70995</v>
      </c>
      <c r="F17" s="73"/>
      <c r="G17" s="8"/>
      <c r="H17" s="73">
        <v>54763</v>
      </c>
      <c r="I17" s="85"/>
      <c r="J17" s="73"/>
      <c r="K17" s="74">
        <v>18147</v>
      </c>
      <c r="L17" s="73"/>
      <c r="M17" s="8"/>
      <c r="N17" s="74">
        <v>11268</v>
      </c>
      <c r="O17" s="85"/>
      <c r="P17" s="73"/>
      <c r="Q17" s="74">
        <v>11112</v>
      </c>
      <c r="R17" s="73"/>
      <c r="S17" s="8"/>
      <c r="T17" s="75">
        <v>10936</v>
      </c>
      <c r="U17" s="85"/>
      <c r="V17" s="73"/>
      <c r="W17" s="75">
        <v>9108</v>
      </c>
      <c r="X17" s="73"/>
      <c r="Y17" s="8"/>
      <c r="Z17" s="74">
        <v>9405</v>
      </c>
      <c r="AA17" s="85"/>
      <c r="AB17" s="48">
        <f t="shared" si="1"/>
        <v>3.2608695652173836</v>
      </c>
    </row>
    <row r="18" spans="1:28" s="3" customFormat="1" ht="10.5" customHeight="1">
      <c r="A18" s="28"/>
      <c r="B18" s="25" t="s">
        <v>8</v>
      </c>
      <c r="C18" s="17" t="s">
        <v>7</v>
      </c>
      <c r="D18" s="11"/>
      <c r="E18" s="60">
        <v>73735</v>
      </c>
      <c r="F18" s="60"/>
      <c r="G18" s="11"/>
      <c r="H18" s="60">
        <v>63009</v>
      </c>
      <c r="I18" s="63"/>
      <c r="J18" s="60"/>
      <c r="K18" s="61">
        <v>47320</v>
      </c>
      <c r="L18" s="60"/>
      <c r="M18" s="11"/>
      <c r="N18" s="61">
        <v>38533</v>
      </c>
      <c r="O18" s="63"/>
      <c r="P18" s="60"/>
      <c r="Q18" s="61">
        <v>38913</v>
      </c>
      <c r="R18" s="60"/>
      <c r="S18" s="11"/>
      <c r="T18" s="62">
        <v>44371</v>
      </c>
      <c r="U18" s="63"/>
      <c r="V18" s="60"/>
      <c r="W18" s="62">
        <v>35342</v>
      </c>
      <c r="X18" s="60"/>
      <c r="Y18" s="11"/>
      <c r="Z18" s="61">
        <v>34825</v>
      </c>
      <c r="AA18" s="63"/>
      <c r="AB18" s="47">
        <f t="shared" si="1"/>
        <v>-1.4628487352158936</v>
      </c>
    </row>
    <row r="19" spans="1:28" s="3" customFormat="1" ht="10.5" customHeight="1">
      <c r="A19" s="28"/>
      <c r="B19" s="26"/>
      <c r="C19" s="38" t="s">
        <v>6</v>
      </c>
      <c r="D19" s="10"/>
      <c r="E19" s="54">
        <v>31822</v>
      </c>
      <c r="F19" s="54"/>
      <c r="G19" s="10"/>
      <c r="H19" s="54">
        <v>33520</v>
      </c>
      <c r="I19" s="64"/>
      <c r="J19" s="54"/>
      <c r="K19" s="55">
        <v>34995</v>
      </c>
      <c r="L19" s="54"/>
      <c r="M19" s="10"/>
      <c r="N19" s="55">
        <v>19023</v>
      </c>
      <c r="O19" s="64"/>
      <c r="P19" s="54"/>
      <c r="Q19" s="55">
        <v>22845</v>
      </c>
      <c r="R19" s="54"/>
      <c r="S19" s="10"/>
      <c r="T19" s="56">
        <v>24245</v>
      </c>
      <c r="U19" s="64"/>
      <c r="V19" s="54"/>
      <c r="W19" s="56">
        <v>21765</v>
      </c>
      <c r="X19" s="54"/>
      <c r="Y19" s="10"/>
      <c r="Z19" s="55">
        <v>21502</v>
      </c>
      <c r="AA19" s="64"/>
      <c r="AB19" s="49">
        <f t="shared" si="1"/>
        <v>-1.2083620491614933</v>
      </c>
    </row>
    <row r="20" spans="1:28" s="3" customFormat="1" ht="10.5" customHeight="1">
      <c r="A20" s="28"/>
      <c r="B20" s="26"/>
      <c r="C20" s="38" t="s">
        <v>5</v>
      </c>
      <c r="D20" s="10"/>
      <c r="E20" s="54">
        <v>29162</v>
      </c>
      <c r="F20" s="54"/>
      <c r="G20" s="10"/>
      <c r="H20" s="54">
        <v>22526</v>
      </c>
      <c r="I20" s="64"/>
      <c r="J20" s="54"/>
      <c r="K20" s="55">
        <v>23616</v>
      </c>
      <c r="L20" s="54"/>
      <c r="M20" s="10"/>
      <c r="N20" s="55">
        <v>14849</v>
      </c>
      <c r="O20" s="64"/>
      <c r="P20" s="54"/>
      <c r="Q20" s="55">
        <v>16242</v>
      </c>
      <c r="R20" s="54"/>
      <c r="S20" s="10"/>
      <c r="T20" s="56">
        <v>18182</v>
      </c>
      <c r="U20" s="64"/>
      <c r="V20" s="54"/>
      <c r="W20" s="56">
        <v>18062</v>
      </c>
      <c r="X20" s="54"/>
      <c r="Y20" s="10"/>
      <c r="Z20" s="55">
        <v>18334</v>
      </c>
      <c r="AA20" s="64"/>
      <c r="AB20" s="49">
        <f t="shared" si="1"/>
        <v>1.5059240394197815</v>
      </c>
    </row>
    <row r="21" spans="1:28" s="3" customFormat="1" ht="10.5" customHeight="1">
      <c r="A21" s="28"/>
      <c r="B21" s="27"/>
      <c r="C21" s="18" t="s">
        <v>4</v>
      </c>
      <c r="D21" s="8"/>
      <c r="E21" s="73">
        <v>1806</v>
      </c>
      <c r="F21" s="73"/>
      <c r="G21" s="8"/>
      <c r="H21" s="73">
        <v>823</v>
      </c>
      <c r="I21" s="85"/>
      <c r="J21" s="73"/>
      <c r="K21" s="74">
        <v>662</v>
      </c>
      <c r="L21" s="73"/>
      <c r="M21" s="8"/>
      <c r="N21" s="74">
        <v>505</v>
      </c>
      <c r="O21" s="85"/>
      <c r="P21" s="73"/>
      <c r="Q21" s="74">
        <v>412</v>
      </c>
      <c r="R21" s="73"/>
      <c r="S21" s="8"/>
      <c r="T21" s="75">
        <v>412</v>
      </c>
      <c r="U21" s="85"/>
      <c r="V21" s="73"/>
      <c r="W21" s="75">
        <v>512</v>
      </c>
      <c r="X21" s="73"/>
      <c r="Y21" s="8"/>
      <c r="Z21" s="74">
        <v>397</v>
      </c>
      <c r="AA21" s="85"/>
      <c r="AB21" s="48">
        <f t="shared" si="1"/>
        <v>-22.4609375</v>
      </c>
    </row>
    <row r="22" spans="1:28" s="3" customFormat="1" ht="10.5">
      <c r="A22" s="28"/>
      <c r="B22" s="23" t="s">
        <v>3</v>
      </c>
      <c r="C22" s="17" t="s">
        <v>15</v>
      </c>
      <c r="D22" s="39" t="s">
        <v>34</v>
      </c>
      <c r="E22" s="76">
        <v>54.1</v>
      </c>
      <c r="F22" s="76" t="s">
        <v>36</v>
      </c>
      <c r="G22" s="39" t="s">
        <v>34</v>
      </c>
      <c r="H22" s="76">
        <v>53.8</v>
      </c>
      <c r="I22" s="86" t="s">
        <v>36</v>
      </c>
      <c r="J22" s="76" t="s">
        <v>34</v>
      </c>
      <c r="K22" s="77">
        <v>53</v>
      </c>
      <c r="L22" s="76" t="s">
        <v>36</v>
      </c>
      <c r="M22" s="39" t="s">
        <v>34</v>
      </c>
      <c r="N22" s="89">
        <f>N23/(N23+N24)*100</f>
        <v>64.84432862433137</v>
      </c>
      <c r="O22" s="90" t="s">
        <v>36</v>
      </c>
      <c r="P22" s="91" t="s">
        <v>34</v>
      </c>
      <c r="Q22" s="89">
        <f>Q23/(Q23+Q24)*100</f>
        <v>63.11708517720276</v>
      </c>
      <c r="R22" s="91" t="s">
        <v>36</v>
      </c>
      <c r="S22" s="92" t="s">
        <v>34</v>
      </c>
      <c r="T22" s="93">
        <f>T23/(T23+T24)*100</f>
        <v>64.60497649352138</v>
      </c>
      <c r="U22" s="90" t="s">
        <v>36</v>
      </c>
      <c r="V22" s="91" t="s">
        <v>34</v>
      </c>
      <c r="W22" s="93">
        <f>W23/(W23+W24)*100</f>
        <v>63.513959910677706</v>
      </c>
      <c r="X22" s="91" t="s">
        <v>36</v>
      </c>
      <c r="Y22" s="92" t="s">
        <v>34</v>
      </c>
      <c r="Z22" s="89">
        <v>64.3214004982747</v>
      </c>
      <c r="AA22" s="90" t="s">
        <v>36</v>
      </c>
      <c r="AB22" s="50">
        <f>+(Z22-W22)</f>
        <v>0.807440587596993</v>
      </c>
    </row>
    <row r="23" spans="1:28" s="3" customFormat="1" ht="10.5">
      <c r="A23" s="28"/>
      <c r="B23" s="32"/>
      <c r="C23" s="38" t="s">
        <v>2</v>
      </c>
      <c r="D23" s="10"/>
      <c r="E23" s="54">
        <v>73803</v>
      </c>
      <c r="F23" s="54"/>
      <c r="G23" s="10"/>
      <c r="H23" s="54">
        <v>64531</v>
      </c>
      <c r="I23" s="64"/>
      <c r="J23" s="54"/>
      <c r="K23" s="55">
        <v>56494</v>
      </c>
      <c r="L23" s="54"/>
      <c r="M23" s="10"/>
      <c r="N23" s="55">
        <v>47278</v>
      </c>
      <c r="O23" s="64"/>
      <c r="P23" s="54"/>
      <c r="Q23" s="55">
        <v>49492</v>
      </c>
      <c r="R23" s="54"/>
      <c r="S23" s="10"/>
      <c r="T23" s="56">
        <v>56342</v>
      </c>
      <c r="U23" s="64"/>
      <c r="V23" s="54"/>
      <c r="W23" s="56">
        <v>48068</v>
      </c>
      <c r="X23" s="54"/>
      <c r="Y23" s="10"/>
      <c r="Z23" s="55">
        <v>48279</v>
      </c>
      <c r="AA23" s="64"/>
      <c r="AB23" s="49">
        <f aca="true" t="shared" si="2" ref="AB23:AB33">+(Z23/W23-1)*100</f>
        <v>0.43896147124906637</v>
      </c>
    </row>
    <row r="24" spans="1:28" s="3" customFormat="1" ht="10.5">
      <c r="A24" s="9" t="s">
        <v>14</v>
      </c>
      <c r="B24" s="24"/>
      <c r="C24" s="18" t="s">
        <v>0</v>
      </c>
      <c r="D24" s="8"/>
      <c r="E24" s="73">
        <v>62722</v>
      </c>
      <c r="F24" s="73"/>
      <c r="G24" s="8"/>
      <c r="H24" s="73">
        <v>55347</v>
      </c>
      <c r="I24" s="85"/>
      <c r="J24" s="73"/>
      <c r="K24" s="74">
        <v>50100</v>
      </c>
      <c r="L24" s="73"/>
      <c r="M24" s="8"/>
      <c r="N24" s="74">
        <v>25632</v>
      </c>
      <c r="O24" s="85"/>
      <c r="P24" s="73"/>
      <c r="Q24" s="74">
        <v>28921</v>
      </c>
      <c r="R24" s="73"/>
      <c r="S24" s="8"/>
      <c r="T24" s="75">
        <v>30868</v>
      </c>
      <c r="U24" s="85"/>
      <c r="V24" s="73"/>
      <c r="W24" s="75">
        <v>27613</v>
      </c>
      <c r="X24" s="73"/>
      <c r="Y24" s="8"/>
      <c r="Z24" s="74">
        <v>26780</v>
      </c>
      <c r="AA24" s="85"/>
      <c r="AB24" s="48">
        <f t="shared" si="2"/>
        <v>-3.016695034947303</v>
      </c>
    </row>
    <row r="25" spans="1:28" s="3" customFormat="1" ht="10.5" customHeight="1">
      <c r="A25" s="20" t="s">
        <v>13</v>
      </c>
      <c r="B25" s="22" t="s">
        <v>12</v>
      </c>
      <c r="C25" s="45"/>
      <c r="D25" s="40"/>
      <c r="E25" s="78">
        <f>ROUND(E15/E5*1000,1)</f>
        <v>92.9</v>
      </c>
      <c r="F25" s="78"/>
      <c r="G25" s="40"/>
      <c r="H25" s="78">
        <v>97.5</v>
      </c>
      <c r="I25" s="87"/>
      <c r="J25" s="78"/>
      <c r="K25" s="79">
        <f>((K15*1000)/K5)</f>
        <v>86.22808259348393</v>
      </c>
      <c r="L25" s="78"/>
      <c r="M25" s="40"/>
      <c r="N25" s="79">
        <f>((N15*1000)/N5)</f>
        <v>89.66630017979993</v>
      </c>
      <c r="O25" s="87"/>
      <c r="P25" s="78"/>
      <c r="Q25" s="79">
        <f>((Q15*1000)/Q5)</f>
        <v>88.8233648279276</v>
      </c>
      <c r="R25" s="78"/>
      <c r="S25" s="40"/>
      <c r="T25" s="80">
        <f>((T15*1000)/T5)</f>
        <v>88.98752582842275</v>
      </c>
      <c r="U25" s="87"/>
      <c r="V25" s="78"/>
      <c r="W25" s="80">
        <f>((W15*1000)/W5)</f>
        <v>84.81935218506692</v>
      </c>
      <c r="X25" s="78"/>
      <c r="Y25" s="40"/>
      <c r="Z25" s="79">
        <v>82.54600521940527</v>
      </c>
      <c r="AA25" s="87"/>
      <c r="AB25" s="46">
        <f t="shared" si="2"/>
        <v>-2.6802220331763937</v>
      </c>
    </row>
    <row r="26" spans="1:28" s="3" customFormat="1" ht="10.5">
      <c r="A26" s="21"/>
      <c r="B26" s="23" t="s">
        <v>11</v>
      </c>
      <c r="C26" s="17" t="s">
        <v>10</v>
      </c>
      <c r="D26" s="7"/>
      <c r="E26" s="81">
        <v>78.2</v>
      </c>
      <c r="F26" s="81"/>
      <c r="G26" s="7"/>
      <c r="H26" s="81">
        <f>ROUND(H16/H6*1000,1)</f>
        <v>86.6</v>
      </c>
      <c r="I26" s="88"/>
      <c r="J26" s="81"/>
      <c r="K26" s="82">
        <f>((K16*1000)/K6)</f>
        <v>84.64169440334716</v>
      </c>
      <c r="L26" s="81"/>
      <c r="M26" s="7"/>
      <c r="N26" s="82">
        <f>((N16*1000)/N6)</f>
        <v>89.23959370873966</v>
      </c>
      <c r="O26" s="88"/>
      <c r="P26" s="81"/>
      <c r="Q26" s="82">
        <f>((Q16*1000)/Q6)</f>
        <v>87.89427768432711</v>
      </c>
      <c r="R26" s="81"/>
      <c r="S26" s="7"/>
      <c r="T26" s="83">
        <f>((T16*1000)/T6)</f>
        <v>88.23811820997187</v>
      </c>
      <c r="U26" s="88"/>
      <c r="V26" s="81"/>
      <c r="W26" s="83">
        <f>((W16*1000)/W6)</f>
        <v>84.02553128112051</v>
      </c>
      <c r="X26" s="81"/>
      <c r="Y26" s="7"/>
      <c r="Z26" s="82">
        <v>81.41617063492063</v>
      </c>
      <c r="AA26" s="88"/>
      <c r="AB26" s="47">
        <f t="shared" si="2"/>
        <v>-3.105437843016845</v>
      </c>
    </row>
    <row r="27" spans="1:28" s="3" customFormat="1" ht="10.5">
      <c r="A27" s="21"/>
      <c r="B27" s="24"/>
      <c r="C27" s="18" t="s">
        <v>9</v>
      </c>
      <c r="D27" s="4"/>
      <c r="E27" s="66">
        <v>112.3</v>
      </c>
      <c r="F27" s="66"/>
      <c r="G27" s="4"/>
      <c r="H27" s="66">
        <f>ROUND(H17/H7*1000,1)</f>
        <v>114.7</v>
      </c>
      <c r="I27" s="69"/>
      <c r="J27" s="66"/>
      <c r="K27" s="67">
        <f>((K17*1000)/K7)</f>
        <v>94.89669453900821</v>
      </c>
      <c r="L27" s="66"/>
      <c r="M27" s="4"/>
      <c r="N27" s="67">
        <f>((N17*1000)/N7)</f>
        <v>92.06634528964784</v>
      </c>
      <c r="O27" s="69"/>
      <c r="P27" s="66"/>
      <c r="Q27" s="67">
        <f>((Q17*1000)/Q7)</f>
        <v>94.89892649432502</v>
      </c>
      <c r="R27" s="66"/>
      <c r="S27" s="4"/>
      <c r="T27" s="68">
        <f>((T17*1000)/T7)</f>
        <v>94.59062051308665</v>
      </c>
      <c r="U27" s="69"/>
      <c r="V27" s="66"/>
      <c r="W27" s="68">
        <f>((W17*1000)/W7)</f>
        <v>91.10004200924203</v>
      </c>
      <c r="X27" s="66"/>
      <c r="Y27" s="4"/>
      <c r="Z27" s="67">
        <v>91.40030515359722</v>
      </c>
      <c r="AA27" s="69"/>
      <c r="AB27" s="48">
        <f t="shared" si="2"/>
        <v>0.3295971524631458</v>
      </c>
    </row>
    <row r="28" spans="1:28" s="3" customFormat="1" ht="10.5" customHeight="1">
      <c r="A28" s="21"/>
      <c r="B28" s="25" t="s">
        <v>8</v>
      </c>
      <c r="C28" s="17" t="s">
        <v>7</v>
      </c>
      <c r="D28" s="7"/>
      <c r="E28" s="81">
        <v>137.1</v>
      </c>
      <c r="F28" s="81"/>
      <c r="G28" s="7"/>
      <c r="H28" s="81">
        <v>139.5</v>
      </c>
      <c r="I28" s="88"/>
      <c r="J28" s="81"/>
      <c r="K28" s="82">
        <f>((K18*1000)/K8)</f>
        <v>133.94967545793975</v>
      </c>
      <c r="L28" s="81"/>
      <c r="M28" s="7"/>
      <c r="N28" s="82">
        <f>((N18*1000)/N8)</f>
        <v>126.24622814288664</v>
      </c>
      <c r="O28" s="88"/>
      <c r="P28" s="81"/>
      <c r="Q28" s="82">
        <f>((Q18*1000)/Q8)</f>
        <v>124.88566669555087</v>
      </c>
      <c r="R28" s="81"/>
      <c r="S28" s="7"/>
      <c r="T28" s="83">
        <f>((T18*1000)/T8)</f>
        <v>125.06905843753171</v>
      </c>
      <c r="U28" s="88"/>
      <c r="V28" s="81"/>
      <c r="W28" s="83">
        <f>((W18*1000)/W8)</f>
        <v>123.88964840326707</v>
      </c>
      <c r="X28" s="81"/>
      <c r="Y28" s="7"/>
      <c r="Z28" s="82">
        <v>122.89759533606714</v>
      </c>
      <c r="AA28" s="88"/>
      <c r="AB28" s="47">
        <f t="shared" si="2"/>
        <v>-0.8007554141817752</v>
      </c>
    </row>
    <row r="29" spans="1:28" s="3" customFormat="1" ht="10.5" customHeight="1">
      <c r="A29" s="21"/>
      <c r="B29" s="26"/>
      <c r="C29" s="38" t="s">
        <v>6</v>
      </c>
      <c r="D29" s="6"/>
      <c r="E29" s="57">
        <v>90.2</v>
      </c>
      <c r="F29" s="57"/>
      <c r="G29" s="6"/>
      <c r="H29" s="57">
        <v>97.1</v>
      </c>
      <c r="I29" s="65"/>
      <c r="J29" s="57"/>
      <c r="K29" s="58">
        <f>((K19*1000)/K9)</f>
        <v>94.82018170142548</v>
      </c>
      <c r="L29" s="57"/>
      <c r="M29" s="6"/>
      <c r="N29" s="58">
        <f>((N19*1000)/N9)</f>
        <v>94.2255111745126</v>
      </c>
      <c r="O29" s="65"/>
      <c r="P29" s="57"/>
      <c r="Q29" s="58">
        <f>((Q19*1000)/Q9)</f>
        <v>92.56107937279688</v>
      </c>
      <c r="R29" s="57"/>
      <c r="S29" s="6"/>
      <c r="T29" s="59">
        <f>((T19*1000)/T9)</f>
        <v>91.8611303711955</v>
      </c>
      <c r="U29" s="65"/>
      <c r="V29" s="57"/>
      <c r="W29" s="59">
        <f>((W19*1000)/W9)</f>
        <v>91.66989571575382</v>
      </c>
      <c r="X29" s="57"/>
      <c r="Y29" s="6"/>
      <c r="Z29" s="58">
        <v>89.14556738985327</v>
      </c>
      <c r="AA29" s="65"/>
      <c r="AB29" s="49">
        <f t="shared" si="2"/>
        <v>-2.753715716801819</v>
      </c>
    </row>
    <row r="30" spans="1:28" s="3" customFormat="1" ht="10.5" customHeight="1">
      <c r="A30" s="21"/>
      <c r="B30" s="26"/>
      <c r="C30" s="38" t="s">
        <v>5</v>
      </c>
      <c r="D30" s="6"/>
      <c r="E30" s="57">
        <v>52.6</v>
      </c>
      <c r="F30" s="57"/>
      <c r="G30" s="6"/>
      <c r="H30" s="57">
        <v>53.5</v>
      </c>
      <c r="I30" s="65"/>
      <c r="J30" s="57"/>
      <c r="K30" s="58">
        <f>((K20*1000)/K10)</f>
        <v>46.82982545895847</v>
      </c>
      <c r="L30" s="57"/>
      <c r="M30" s="6"/>
      <c r="N30" s="58">
        <f>((N20*1000)/N10)</f>
        <v>49.82651821726496</v>
      </c>
      <c r="O30" s="65"/>
      <c r="P30" s="57"/>
      <c r="Q30" s="58">
        <f>((Q20*1000)/Q10)</f>
        <v>50.99192831869798</v>
      </c>
      <c r="R30" s="57"/>
      <c r="S30" s="6"/>
      <c r="T30" s="59">
        <f>((T20*1000)/T10)</f>
        <v>51.0353306405661</v>
      </c>
      <c r="U30" s="65"/>
      <c r="V30" s="57"/>
      <c r="W30" s="59">
        <f>((W20*1000)/W10)</f>
        <v>49.8687156776397</v>
      </c>
      <c r="X30" s="57"/>
      <c r="Y30" s="6"/>
      <c r="Z30" s="58">
        <v>48.410690804239564</v>
      </c>
      <c r="AA30" s="65"/>
      <c r="AB30" s="49">
        <f t="shared" si="2"/>
        <v>-2.923726535941029</v>
      </c>
    </row>
    <row r="31" spans="1:28" s="3" customFormat="1" ht="10.5" customHeight="1">
      <c r="A31" s="21"/>
      <c r="B31" s="27"/>
      <c r="C31" s="18" t="s">
        <v>4</v>
      </c>
      <c r="D31" s="4"/>
      <c r="E31" s="66">
        <v>69.3</v>
      </c>
      <c r="F31" s="66"/>
      <c r="G31" s="4"/>
      <c r="H31" s="66">
        <v>70.4</v>
      </c>
      <c r="I31" s="69"/>
      <c r="J31" s="66"/>
      <c r="K31" s="67">
        <f>((K21*1000)/K11)</f>
        <v>69.34115428930554</v>
      </c>
      <c r="L31" s="66"/>
      <c r="M31" s="4"/>
      <c r="N31" s="67">
        <f>((N21*1000)/N11)</f>
        <v>63.10133699862551</v>
      </c>
      <c r="O31" s="69"/>
      <c r="P31" s="66"/>
      <c r="Q31" s="67">
        <f>((Q21*1000)/Q11)</f>
        <v>70.10379445295219</v>
      </c>
      <c r="R31" s="66"/>
      <c r="S31" s="4"/>
      <c r="T31" s="68">
        <f>((T21*1000)/T11)</f>
        <v>81.4390195690848</v>
      </c>
      <c r="U31" s="69"/>
      <c r="V31" s="66"/>
      <c r="W31" s="68">
        <f>((W21*1000)/W11)</f>
        <v>69.45198046663049</v>
      </c>
      <c r="X31" s="66"/>
      <c r="Y31" s="4"/>
      <c r="Z31" s="67">
        <v>66.01263717991354</v>
      </c>
      <c r="AA31" s="69"/>
      <c r="AB31" s="48">
        <f t="shared" si="2"/>
        <v>-4.952116935483852</v>
      </c>
    </row>
    <row r="32" spans="1:28" s="3" customFormat="1" ht="10.5">
      <c r="A32" s="21"/>
      <c r="B32" s="23" t="s">
        <v>3</v>
      </c>
      <c r="C32" s="38" t="s">
        <v>2</v>
      </c>
      <c r="D32" s="7"/>
      <c r="E32" s="81">
        <v>110.8</v>
      </c>
      <c r="F32" s="81"/>
      <c r="G32" s="7"/>
      <c r="H32" s="81">
        <f>ROUND(H23/H13*1000,1)</f>
        <v>116.1</v>
      </c>
      <c r="I32" s="88"/>
      <c r="J32" s="81"/>
      <c r="K32" s="82">
        <f>((K23*1000)/K13)</f>
        <v>104.06964748879982</v>
      </c>
      <c r="L32" s="81"/>
      <c r="M32" s="7"/>
      <c r="N32" s="82">
        <f>((N23*1000)/N13)</f>
        <v>102.7483298343526</v>
      </c>
      <c r="O32" s="88"/>
      <c r="P32" s="81"/>
      <c r="Q32" s="82">
        <f>((Q23*1000)/Q13)</f>
        <v>101.67722637214538</v>
      </c>
      <c r="R32" s="81"/>
      <c r="S32" s="7"/>
      <c r="T32" s="83">
        <f>((T23*1000)/T13)</f>
        <v>102.44540166663333</v>
      </c>
      <c r="U32" s="88"/>
      <c r="V32" s="81"/>
      <c r="W32" s="83">
        <f>((W23*1000)/W13)</f>
        <v>98.20558448748935</v>
      </c>
      <c r="X32" s="81"/>
      <c r="Y32" s="7"/>
      <c r="Z32" s="82">
        <v>95.73126479721128</v>
      </c>
      <c r="AA32" s="88"/>
      <c r="AB32" s="47">
        <f t="shared" si="2"/>
        <v>-2.51953053707783</v>
      </c>
    </row>
    <row r="33" spans="1:28" s="3" customFormat="1" ht="10.5">
      <c r="A33" s="5" t="s">
        <v>1</v>
      </c>
      <c r="B33" s="24"/>
      <c r="C33" s="18" t="s">
        <v>0</v>
      </c>
      <c r="D33" s="4"/>
      <c r="E33" s="66">
        <v>78</v>
      </c>
      <c r="F33" s="66"/>
      <c r="G33" s="4"/>
      <c r="H33" s="66">
        <f>ROUND(H24/H14*1000,1)</f>
        <v>82.1</v>
      </c>
      <c r="I33" s="69"/>
      <c r="J33" s="66"/>
      <c r="K33" s="67">
        <f>((K24*1000)/K14)</f>
        <v>72.26027545443925</v>
      </c>
      <c r="L33" s="66"/>
      <c r="M33" s="4"/>
      <c r="N33" s="67">
        <f>((N24*1000)/N14)</f>
        <v>72.61354364971444</v>
      </c>
      <c r="O33" s="69"/>
      <c r="P33" s="66"/>
      <c r="Q33" s="67">
        <f>((Q24*1000)/Q14)</f>
        <v>73.02526758593176</v>
      </c>
      <c r="R33" s="66"/>
      <c r="S33" s="4"/>
      <c r="T33" s="68">
        <f>((T24*1000)/T14)</f>
        <v>71.77703265171351</v>
      </c>
      <c r="U33" s="69"/>
      <c r="V33" s="66"/>
      <c r="W33" s="68">
        <f>((W24*1000)/W14)</f>
        <v>68.55892919657467</v>
      </c>
      <c r="X33" s="66"/>
      <c r="Y33" s="4"/>
      <c r="Z33" s="67">
        <v>66.12655902375667</v>
      </c>
      <c r="AA33" s="69"/>
      <c r="AB33" s="48">
        <f t="shared" si="2"/>
        <v>-3.547853213756902</v>
      </c>
    </row>
    <row r="34" s="2" customFormat="1" ht="9.75">
      <c r="A34" s="19" t="s">
        <v>30</v>
      </c>
    </row>
    <row r="35" s="2" customFormat="1" ht="9.75">
      <c r="A35" s="19" t="s">
        <v>31</v>
      </c>
    </row>
    <row r="36" spans="1:28" s="2" customFormat="1" ht="9.75" customHeight="1">
      <c r="A36" s="19" t="s">
        <v>32</v>
      </c>
      <c r="H36" s="1"/>
      <c r="K36" s="1"/>
      <c r="N36" s="1"/>
      <c r="Q36" s="1"/>
      <c r="T36" s="1"/>
      <c r="W36" s="1"/>
      <c r="Z36" s="1"/>
      <c r="AB36" s="1"/>
    </row>
    <row r="37" ht="9.75" customHeight="1"/>
  </sheetData>
  <sheetProtection/>
  <mergeCells count="24">
    <mergeCell ref="D3:F4"/>
    <mergeCell ref="G3:I4"/>
    <mergeCell ref="J3:L4"/>
    <mergeCell ref="M3:O4"/>
    <mergeCell ref="P3:R4"/>
    <mergeCell ref="S3:U4"/>
    <mergeCell ref="V3:X4"/>
    <mergeCell ref="Y3:AA4"/>
    <mergeCell ref="A15:A23"/>
    <mergeCell ref="B22:B24"/>
    <mergeCell ref="B12:B14"/>
    <mergeCell ref="B15:C15"/>
    <mergeCell ref="B16:B17"/>
    <mergeCell ref="A3:C4"/>
    <mergeCell ref="A25:A32"/>
    <mergeCell ref="B25:C25"/>
    <mergeCell ref="B26:B27"/>
    <mergeCell ref="B28:B31"/>
    <mergeCell ref="B32:B33"/>
    <mergeCell ref="B8:B11"/>
    <mergeCell ref="B18:B21"/>
    <mergeCell ref="A5:A13"/>
    <mergeCell ref="B5:C5"/>
    <mergeCell ref="B6:B7"/>
  </mergeCells>
  <printOptions/>
  <pageMargins left="0.787" right="0.787" top="0.984" bottom="0.984" header="0.512" footer="0.51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2016-06-02T06:19:36Z</dcterms:created>
  <dcterms:modified xsi:type="dcterms:W3CDTF">2016-06-13T04:19:36Z</dcterms:modified>
  <cp:category/>
  <cp:version/>
  <cp:contentType/>
  <cp:contentStatus/>
</cp:coreProperties>
</file>