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Ⅴ-19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'資料Ⅴ-19'!$A$1:$Y$34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<sst xmlns="http://schemas.openxmlformats.org/spreadsheetml/2006/main" count="66" uniqueCount="35">
  <si>
    <t>年度</t>
  </si>
  <si>
    <t>区分</t>
  </si>
  <si>
    <t>新植</t>
  </si>
  <si>
    <t>保育</t>
  </si>
  <si>
    <t>組合数</t>
  </si>
  <si>
    <t>面積</t>
  </si>
  <si>
    <t>個人等</t>
  </si>
  <si>
    <t>公団</t>
  </si>
  <si>
    <t>公社</t>
  </si>
  <si>
    <t>市町村</t>
  </si>
  <si>
    <t>財産区</t>
  </si>
  <si>
    <t>県</t>
  </si>
  <si>
    <t>国</t>
  </si>
  <si>
    <t>計</t>
  </si>
  <si>
    <t>○森林組合における新植・保育作業、素材生産量の依頼者別割合</t>
  </si>
  <si>
    <t>民有</t>
  </si>
  <si>
    <t>総数</t>
  </si>
  <si>
    <t>私有</t>
  </si>
  <si>
    <t>都道府県</t>
  </si>
  <si>
    <t>組合員</t>
  </si>
  <si>
    <t>その他</t>
  </si>
  <si>
    <t>販売事業</t>
  </si>
  <si>
    <t>林産事業</t>
  </si>
  <si>
    <t>合計</t>
  </si>
  <si>
    <t>組合員</t>
  </si>
  <si>
    <t>その他</t>
  </si>
  <si>
    <t>数量(m3)</t>
  </si>
  <si>
    <t>数量(m3)</t>
  </si>
  <si>
    <t>区分</t>
  </si>
  <si>
    <t>森林所有者別の木材の生産及び販売の利用状況</t>
  </si>
  <si>
    <t>新植及び保育の依頼者別内訳</t>
  </si>
  <si>
    <t>公社等</t>
  </si>
  <si>
    <t>地方自治体</t>
  </si>
  <si>
    <t>新植・保育作業面積における依頼者別割合</t>
  </si>
  <si>
    <t>素材生産量における依頼者別割合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</si>
</sst>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" fontId="2" fillId="0" borderId="0" xfId="75" applyNumberFormat="1">
      <alignment/>
      <protection/>
    </xf>
    <xf numFmtId="0" fontId="2" fillId="0" borderId="0" xfId="75">
      <alignment/>
      <protection/>
    </xf>
    <xf numFmtId="0" fontId="2" fillId="0" borderId="0" xfId="75" applyFont="1">
      <alignment/>
      <protection/>
    </xf>
    <xf numFmtId="0" fontId="2" fillId="0" borderId="15" xfId="75" applyBorder="1" applyAlignment="1">
      <alignment horizontal="center"/>
      <protection/>
    </xf>
    <xf numFmtId="0" fontId="2" fillId="0" borderId="16" xfId="75" applyBorder="1" applyAlignment="1">
      <alignment horizontal="center"/>
      <protection/>
    </xf>
    <xf numFmtId="0" fontId="2" fillId="0" borderId="17" xfId="75" applyBorder="1" applyAlignment="1">
      <alignment horizontal="center"/>
      <protection/>
    </xf>
    <xf numFmtId="3" fontId="2" fillId="0" borderId="18" xfId="75" applyNumberFormat="1" applyBorder="1">
      <alignment/>
      <protection/>
    </xf>
    <xf numFmtId="9" fontId="2" fillId="0" borderId="0" xfId="54" applyFont="1" applyAlignment="1">
      <alignment/>
    </xf>
    <xf numFmtId="3" fontId="2" fillId="0" borderId="18" xfId="75" applyNumberFormat="1" applyBorder="1" applyAlignment="1">
      <alignment horizontal="center"/>
      <protection/>
    </xf>
    <xf numFmtId="3" fontId="2" fillId="0" borderId="0" xfId="75" applyNumberFormat="1" applyAlignment="1">
      <alignment horizontal="center"/>
      <protection/>
    </xf>
    <xf numFmtId="3" fontId="2" fillId="0" borderId="15" xfId="75" applyNumberFormat="1" applyBorder="1" applyAlignment="1">
      <alignment horizontal="center"/>
      <protection/>
    </xf>
    <xf numFmtId="3" fontId="2" fillId="0" borderId="16" xfId="75" applyNumberFormat="1" applyBorder="1" applyAlignment="1">
      <alignment horizontal="center"/>
      <protection/>
    </xf>
    <xf numFmtId="3" fontId="2" fillId="0" borderId="19" xfId="75" applyNumberFormat="1" applyBorder="1" applyAlignment="1">
      <alignment horizontal="center"/>
      <protection/>
    </xf>
    <xf numFmtId="3" fontId="2" fillId="0" borderId="20" xfId="75" applyNumberFormat="1" applyBorder="1" applyAlignment="1">
      <alignment horizontal="center"/>
      <protection/>
    </xf>
    <xf numFmtId="3" fontId="2" fillId="0" borderId="21" xfId="75" applyNumberFormat="1" applyBorder="1" applyAlignment="1">
      <alignment horizontal="center"/>
      <protection/>
    </xf>
    <xf numFmtId="3" fontId="19" fillId="0" borderId="0" xfId="75" applyNumberFormat="1" applyFont="1">
      <alignment/>
      <protection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2" fillId="0" borderId="26" xfId="75" applyBorder="1" applyAlignment="1">
      <alignment horizontal="center"/>
      <protection/>
    </xf>
    <xf numFmtId="0" fontId="2" fillId="0" borderId="18" xfId="75" applyBorder="1">
      <alignment/>
      <protection/>
    </xf>
    <xf numFmtId="3" fontId="20" fillId="0" borderId="18" xfId="75" applyNumberFormat="1" applyFont="1" applyBorder="1">
      <alignment/>
      <protection/>
    </xf>
    <xf numFmtId="9" fontId="20" fillId="0" borderId="18" xfId="54" applyFont="1" applyBorder="1" applyAlignment="1">
      <alignment/>
    </xf>
    <xf numFmtId="3" fontId="20" fillId="0" borderId="22" xfId="75" applyNumberFormat="1" applyFont="1" applyBorder="1">
      <alignment/>
      <protection/>
    </xf>
    <xf numFmtId="3" fontId="20" fillId="0" borderId="23" xfId="75" applyNumberFormat="1" applyFont="1" applyBorder="1">
      <alignment/>
      <protection/>
    </xf>
    <xf numFmtId="3" fontId="20" fillId="0" borderId="24" xfId="75" applyNumberFormat="1" applyFont="1" applyBorder="1">
      <alignment/>
      <protection/>
    </xf>
    <xf numFmtId="3" fontId="20" fillId="0" borderId="25" xfId="75" applyNumberFormat="1" applyFont="1" applyBorder="1">
      <alignment/>
      <protection/>
    </xf>
    <xf numFmtId="3" fontId="20" fillId="0" borderId="26" xfId="75" applyNumberFormat="1" applyFont="1" applyBorder="1">
      <alignment/>
      <protection/>
    </xf>
    <xf numFmtId="3" fontId="20" fillId="0" borderId="15" xfId="75" applyNumberFormat="1" applyFont="1" applyBorder="1">
      <alignment/>
      <protection/>
    </xf>
    <xf numFmtId="38" fontId="20" fillId="0" borderId="18" xfId="61" applyFont="1" applyBorder="1" applyAlignment="1">
      <alignment/>
    </xf>
    <xf numFmtId="9" fontId="20" fillId="0" borderId="18" xfId="75" applyNumberFormat="1" applyFont="1" applyBorder="1">
      <alignment/>
      <protection/>
    </xf>
    <xf numFmtId="3" fontId="20" fillId="0" borderId="16" xfId="75" applyNumberFormat="1" applyFont="1" applyFill="1" applyBorder="1">
      <alignment/>
      <protection/>
    </xf>
    <xf numFmtId="3" fontId="20" fillId="0" borderId="17" xfId="75" applyNumberFormat="1" applyFont="1" applyFill="1" applyBorder="1">
      <alignment/>
      <protection/>
    </xf>
    <xf numFmtId="0" fontId="2" fillId="33" borderId="18" xfId="75" applyFill="1" applyBorder="1">
      <alignment/>
      <protection/>
    </xf>
    <xf numFmtId="0" fontId="2" fillId="34" borderId="18" xfId="75" applyFill="1" applyBorder="1">
      <alignment/>
      <protection/>
    </xf>
    <xf numFmtId="0" fontId="2" fillId="35" borderId="18" xfId="75" applyFill="1" applyBorder="1">
      <alignment/>
      <protection/>
    </xf>
    <xf numFmtId="3" fontId="2" fillId="33" borderId="18" xfId="75" applyNumberFormat="1" applyFill="1" applyBorder="1">
      <alignment/>
      <protection/>
    </xf>
    <xf numFmtId="3" fontId="2" fillId="34" borderId="18" xfId="75" applyNumberFormat="1" applyFill="1" applyBorder="1">
      <alignment/>
      <protection/>
    </xf>
    <xf numFmtId="3" fontId="2" fillId="35" borderId="18" xfId="75" applyNumberFormat="1" applyFill="1" applyBorder="1">
      <alignment/>
      <protection/>
    </xf>
    <xf numFmtId="0" fontId="2" fillId="36" borderId="18" xfId="75" applyFill="1" applyBorder="1">
      <alignment/>
      <protection/>
    </xf>
    <xf numFmtId="0" fontId="2" fillId="37" borderId="18" xfId="75" applyFill="1" applyBorder="1">
      <alignment/>
      <protection/>
    </xf>
    <xf numFmtId="3" fontId="2" fillId="37" borderId="18" xfId="75" applyNumberFormat="1" applyFill="1" applyBorder="1">
      <alignment/>
      <protection/>
    </xf>
    <xf numFmtId="3" fontId="2" fillId="36" borderId="18" xfId="75" applyNumberFormat="1" applyFill="1" applyBorder="1">
      <alignment/>
      <protection/>
    </xf>
    <xf numFmtId="3" fontId="2" fillId="0" borderId="18" xfId="75" applyNumberFormat="1" applyBorder="1" applyAlignment="1">
      <alignment horizontal="center" vertical="center"/>
      <protection/>
    </xf>
    <xf numFmtId="3" fontId="2" fillId="0" borderId="16" xfId="75" applyNumberFormat="1" applyBorder="1" applyAlignment="1">
      <alignment horizontal="center" vertical="center"/>
      <protection/>
    </xf>
    <xf numFmtId="3" fontId="2" fillId="0" borderId="27" xfId="75" applyNumberFormat="1" applyBorder="1" applyAlignment="1">
      <alignment horizontal="center" vertical="center" wrapText="1"/>
      <protection/>
    </xf>
    <xf numFmtId="3" fontId="2" fillId="0" borderId="28" xfId="75" applyNumberFormat="1" applyBorder="1" applyAlignment="1">
      <alignment horizontal="center" vertical="center" wrapText="1"/>
      <protection/>
    </xf>
    <xf numFmtId="3" fontId="2" fillId="33" borderId="18" xfId="75" applyNumberFormat="1" applyFill="1" applyBorder="1" applyAlignment="1">
      <alignment vertical="center" wrapText="1"/>
      <protection/>
    </xf>
    <xf numFmtId="3" fontId="20" fillId="0" borderId="18" xfId="75" applyNumberFormat="1" applyFont="1" applyBorder="1" applyAlignment="1">
      <alignment vertical="center"/>
      <protection/>
    </xf>
    <xf numFmtId="9" fontId="20" fillId="0" borderId="18" xfId="75" applyNumberFormat="1" applyFont="1" applyBorder="1" applyAlignment="1">
      <alignment vertical="center"/>
      <protection/>
    </xf>
    <xf numFmtId="3" fontId="2" fillId="0" borderId="0" xfId="75" applyNumberFormat="1" applyAlignment="1">
      <alignment vertical="center"/>
      <protection/>
    </xf>
    <xf numFmtId="38" fontId="2" fillId="0" borderId="0" xfId="61" applyFont="1" applyAlignment="1">
      <alignment vertical="center"/>
    </xf>
    <xf numFmtId="0" fontId="0" fillId="0" borderId="0" xfId="0" applyAlignment="1">
      <alignment vertical="center"/>
    </xf>
    <xf numFmtId="3" fontId="2" fillId="0" borderId="26" xfId="75" applyNumberFormat="1" applyBorder="1" applyAlignment="1">
      <alignment horizontal="center" vertical="center"/>
      <protection/>
    </xf>
    <xf numFmtId="3" fontId="2" fillId="0" borderId="17" xfId="75" applyNumberFormat="1" applyBorder="1" applyAlignment="1">
      <alignment horizontal="center" vertical="center"/>
      <protection/>
    </xf>
    <xf numFmtId="0" fontId="2" fillId="0" borderId="29" xfId="75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2" fillId="0" borderId="25" xfId="75" applyNumberFormat="1" applyBorder="1" applyAlignment="1">
      <alignment horizontal="center"/>
      <protection/>
    </xf>
    <xf numFmtId="3" fontId="2" fillId="0" borderId="18" xfId="75" applyNumberFormat="1" applyBorder="1" applyAlignment="1">
      <alignment horizontal="center"/>
      <protection/>
    </xf>
    <xf numFmtId="3" fontId="2" fillId="0" borderId="32" xfId="75" applyNumberFormat="1" applyBorder="1" applyAlignment="1">
      <alignment horizontal="center"/>
      <protection/>
    </xf>
    <xf numFmtId="3" fontId="2" fillId="0" borderId="33" xfId="75" applyNumberFormat="1" applyBorder="1" applyAlignment="1">
      <alignment horizontal="center"/>
      <protection/>
    </xf>
    <xf numFmtId="3" fontId="2" fillId="0" borderId="34" xfId="75" applyNumberFormat="1" applyBorder="1" applyAlignment="1">
      <alignment horizontal="center"/>
      <protection/>
    </xf>
    <xf numFmtId="3" fontId="2" fillId="0" borderId="35" xfId="75" applyNumberFormat="1" applyBorder="1" applyAlignment="1">
      <alignment horizontal="center"/>
      <protection/>
    </xf>
    <xf numFmtId="3" fontId="2" fillId="0" borderId="36" xfId="75" applyNumberFormat="1" applyBorder="1" applyAlignment="1">
      <alignment horizontal="center"/>
      <protection/>
    </xf>
    <xf numFmtId="3" fontId="2" fillId="0" borderId="27" xfId="75" applyNumberFormat="1" applyBorder="1" applyAlignment="1">
      <alignment horizontal="center"/>
      <protection/>
    </xf>
    <xf numFmtId="3" fontId="2" fillId="0" borderId="4" xfId="75" applyNumberFormat="1" applyBorder="1" applyAlignment="1">
      <alignment horizontal="center"/>
      <protection/>
    </xf>
    <xf numFmtId="3" fontId="2" fillId="0" borderId="37" xfId="75" applyNumberFormat="1" applyBorder="1" applyAlignment="1">
      <alignment horizontal="center"/>
      <protection/>
    </xf>
    <xf numFmtId="0" fontId="2" fillId="0" borderId="32" xfId="75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2" fillId="0" borderId="35" xfId="75" applyBorder="1" applyAlignment="1">
      <alignment horizontal="center"/>
      <protection/>
    </xf>
    <xf numFmtId="0" fontId="0" fillId="0" borderId="36" xfId="0" applyBorder="1" applyAlignment="1">
      <alignment horizontal="center"/>
    </xf>
    <xf numFmtId="3" fontId="2" fillId="0" borderId="32" xfId="75" applyNumberFormat="1" applyBorder="1" applyAlignment="1">
      <alignment horizontal="center" vertical="center" wrapText="1"/>
      <protection/>
    </xf>
    <xf numFmtId="3" fontId="2" fillId="0" borderId="38" xfId="75" applyNumberFormat="1" applyBorder="1" applyAlignment="1">
      <alignment horizontal="center" vertical="center"/>
      <protection/>
    </xf>
    <xf numFmtId="3" fontId="2" fillId="0" borderId="20" xfId="75" applyNumberFormat="1" applyBorder="1" applyAlignment="1">
      <alignment horizontal="center" vertical="center"/>
      <protection/>
    </xf>
    <xf numFmtId="3" fontId="2" fillId="0" borderId="21" xfId="75" applyNumberFormat="1" applyBorder="1" applyAlignment="1">
      <alignment horizontal="center" vertical="center"/>
      <protection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25"/>
          <c:y val="0.1635"/>
          <c:w val="0.74775"/>
          <c:h val="0.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'資料Ⅴ-19'!$B$16:$B$20</c:f>
              <c:strCache/>
            </c:strRef>
          </c:cat>
          <c:val>
            <c:numRef>
              <c:f>'資料Ⅴ-19'!$D$16:$D$20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127"/>
          <c:w val="0.783"/>
          <c:h val="0.86625"/>
        </c:manualLayout>
      </c:layout>
      <c:pieChart>
        <c:varyColors val="1"/>
        <c:ser>
          <c:idx val="1"/>
          <c:order val="1"/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'資料Ⅴ-19'!$N$13:$N$17</c:f>
              <c:strCache/>
            </c:strRef>
          </c:cat>
          <c:val>
            <c:numRef>
              <c:f>'資料Ⅴ-19'!$P$13:$P$17</c:f>
              <c:numCache/>
            </c:numRef>
          </c:val>
        </c:ser>
      </c:pieChar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3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'資料Ⅴ-19'!$N$13:$N$17</c:f>
              <c:strCache/>
            </c:strRef>
          </c:cat>
          <c:val>
            <c:numRef>
              <c:f>'資料Ⅴ-19'!$M$13:$M$17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0.57975</cdr:x>
      <cdr:y>0.5425</cdr:y>
    </cdr:from>
    <cdr:to>
      <cdr:x>0.8865</cdr:x>
      <cdr:y>0.68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343025" y="1257300"/>
          <a:ext cx="714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個人等</a:t>
          </a:r>
        </a:p>
      </cdr:txBody>
    </cdr:sp>
  </cdr:relSizeAnchor>
  <cdr:relSizeAnchor xmlns:cdr="http://schemas.openxmlformats.org/drawingml/2006/chartDrawing">
    <cdr:from>
      <cdr:x>0.18125</cdr:x>
      <cdr:y>0.60825</cdr:y>
    </cdr:from>
    <cdr:to>
      <cdr:x>0.64925</cdr:x>
      <cdr:y>0.73075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19100" y="1419225"/>
          <a:ext cx="1085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公社等</a:t>
          </a:r>
        </a:p>
      </cdr:txBody>
    </cdr:sp>
  </cdr:relSizeAnchor>
  <cdr:relSizeAnchor xmlns:cdr="http://schemas.openxmlformats.org/drawingml/2006/chartDrawing">
    <cdr:from>
      <cdr:x>-0.02275</cdr:x>
      <cdr:y>0.49225</cdr:y>
    </cdr:from>
    <cdr:to>
      <cdr:x>0.36025</cdr:x>
      <cdr:y>0.635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-47624" y="114300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0.0585</cdr:x>
      <cdr:y>0.3255</cdr:y>
    </cdr:from>
    <cdr:to>
      <cdr:x>0.4575</cdr:x>
      <cdr:y>0.48225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133350" y="752475"/>
          <a:ext cx="923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地方自治体</a:t>
          </a:r>
        </a:p>
      </cdr:txBody>
    </cdr:sp>
  </cdr:relSizeAnchor>
  <cdr:relSizeAnchor xmlns:cdr="http://schemas.openxmlformats.org/drawingml/2006/chartDrawing">
    <cdr:from>
      <cdr:x>0.385</cdr:x>
      <cdr:y>0.14375</cdr:y>
    </cdr:from>
    <cdr:to>
      <cdr:x>0.55425</cdr:x>
      <cdr:y>0.24725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885825" y="3333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  <cdr:relSizeAnchor xmlns:cdr="http://schemas.openxmlformats.org/drawingml/2006/chartDrawing">
    <cdr:from>
      <cdr:x>0.15275</cdr:x>
      <cdr:y>0.00775</cdr:y>
    </cdr:from>
    <cdr:to>
      <cdr:x>0.89</cdr:x>
      <cdr:y>0.15125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352425" y="9525"/>
          <a:ext cx="1714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新植・保育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0.4565</cdr:y>
    </cdr:from>
    <cdr:to>
      <cdr:x>0.7085</cdr:x>
      <cdr:y>0.58125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33475" y="106680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私有</a:t>
          </a:r>
        </a:p>
      </cdr:txBody>
    </cdr:sp>
  </cdr:relSizeAnchor>
  <cdr:relSizeAnchor xmlns:cdr="http://schemas.openxmlformats.org/drawingml/2006/chartDrawing">
    <cdr:from>
      <cdr:x>0.63725</cdr:x>
      <cdr:y>0.635</cdr:y>
    </cdr:from>
    <cdr:to>
      <cdr:x>0.64675</cdr:x>
      <cdr:y>0.634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04950" y="148590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組合員</a:t>
          </a:r>
        </a:p>
      </cdr:txBody>
    </cdr:sp>
  </cdr:relSizeAnchor>
  <cdr:relSizeAnchor xmlns:cdr="http://schemas.openxmlformats.org/drawingml/2006/chartDrawing">
    <cdr:from>
      <cdr:x>-0.02225</cdr:x>
      <cdr:y>-0.02475</cdr:y>
    </cdr:from>
    <cdr:to>
      <cdr:x>-0.02225</cdr:x>
      <cdr:y>-0.02475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-0.02225</cdr:x>
      <cdr:y>0.3795</cdr:y>
    </cdr:from>
    <cdr:to>
      <cdr:x>0.25225</cdr:x>
      <cdr:y>0.50425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885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-0.01825</cdr:x>
      <cdr:y>0.24525</cdr:y>
    </cdr:from>
    <cdr:to>
      <cdr:x>0.3195</cdr:x>
      <cdr:y>0.3675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571500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0.02675</cdr:x>
      <cdr:y>0.1545</cdr:y>
    </cdr:from>
    <cdr:to>
      <cdr:x>0.48775</cdr:x>
      <cdr:y>0.27825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57150" y="361950"/>
          <a:ext cx="1085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地方自治体</a:t>
          </a:r>
        </a:p>
      </cdr:txBody>
    </cdr:sp>
  </cdr:relSizeAnchor>
  <cdr:relSizeAnchor xmlns:cdr="http://schemas.openxmlformats.org/drawingml/2006/chartDrawing">
    <cdr:from>
      <cdr:x>0.38375</cdr:x>
      <cdr:y>0.089</cdr:y>
    </cdr:from>
    <cdr:to>
      <cdr:x>0.4855</cdr:x>
      <cdr:y>0.19075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04875" y="200025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  <cdr:relSizeAnchor xmlns:cdr="http://schemas.openxmlformats.org/drawingml/2006/chartDrawing">
    <cdr:from>
      <cdr:x>-0.02225</cdr:x>
      <cdr:y>-0.02475</cdr:y>
    </cdr:from>
    <cdr:to>
      <cdr:x>-0.02225</cdr:x>
      <cdr:y>-0.02475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素材生産量</a:t>
          </a:r>
        </a:p>
      </cdr:txBody>
    </cdr:sp>
  </cdr:relSizeAnchor>
  <cdr:relSizeAnchor xmlns:cdr="http://schemas.openxmlformats.org/drawingml/2006/chartDrawing">
    <cdr:from>
      <cdr:x>0.11775</cdr:x>
      <cdr:y>-0.01375</cdr:y>
    </cdr:from>
    <cdr:to>
      <cdr:x>0.84225</cdr:x>
      <cdr:y>0.12575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276225" y="-28574"/>
          <a:ext cx="1714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素材生産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21</xdr:row>
      <xdr:rowOff>114300</xdr:rowOff>
    </xdr:from>
    <xdr:to>
      <xdr:col>3</xdr:col>
      <xdr:colOff>1047750</xdr:colOff>
      <xdr:row>33</xdr:row>
      <xdr:rowOff>161925</xdr:rowOff>
    </xdr:to>
    <xdr:graphicFrame>
      <xdr:nvGraphicFramePr>
        <xdr:cNvPr id="1" name="グラフ 4"/>
        <xdr:cNvGraphicFramePr/>
      </xdr:nvGraphicFramePr>
      <xdr:xfrm>
        <a:off x="523875" y="4495800"/>
        <a:ext cx="23241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18</xdr:row>
      <xdr:rowOff>190500</xdr:rowOff>
    </xdr:from>
    <xdr:to>
      <xdr:col>12</xdr:col>
      <xdr:colOff>666750</xdr:colOff>
      <xdr:row>31</xdr:row>
      <xdr:rowOff>57150</xdr:rowOff>
    </xdr:to>
    <xdr:graphicFrame>
      <xdr:nvGraphicFramePr>
        <xdr:cNvPr id="2" name="グラフ 3"/>
        <xdr:cNvGraphicFramePr/>
      </xdr:nvGraphicFramePr>
      <xdr:xfrm>
        <a:off x="6934200" y="4000500"/>
        <a:ext cx="23622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zoomScalePageLayoutView="0" workbookViewId="0" topLeftCell="A16">
      <selection activeCell="I23" sqref="I23"/>
    </sheetView>
  </sheetViews>
  <sheetFormatPr defaultColWidth="9.140625" defaultRowHeight="15"/>
  <cols>
    <col min="1" max="1" width="5.7109375" style="2" customWidth="1"/>
    <col min="2" max="2" width="11.421875" style="2" customWidth="1"/>
    <col min="3" max="3" width="9.8515625" style="2" customWidth="1"/>
    <col min="4" max="4" width="16.28125" style="2" customWidth="1"/>
    <col min="5" max="5" width="9.8515625" style="2" customWidth="1"/>
    <col min="6" max="6" width="16.421875" style="2" bestFit="1" customWidth="1"/>
    <col min="7" max="8" width="9.140625" style="2" customWidth="1"/>
    <col min="9" max="9" width="5.7109375" style="1" customWidth="1"/>
    <col min="10" max="10" width="10.28125" style="1" bestFit="1" customWidth="1"/>
    <col min="11" max="11" width="11.8515625" style="1" customWidth="1"/>
    <col min="12" max="12" width="13.7109375" style="1" bestFit="1" customWidth="1"/>
    <col min="13" max="13" width="10.7109375" style="1" bestFit="1" customWidth="1"/>
    <col min="14" max="14" width="11.8515625" style="1" customWidth="1"/>
    <col min="15" max="15" width="12.00390625" style="1" bestFit="1" customWidth="1"/>
    <col min="16" max="16" width="10.57421875" style="1" bestFit="1" customWidth="1"/>
    <col min="17" max="17" width="8.421875" style="1" bestFit="1" customWidth="1"/>
    <col min="18" max="18" width="9.140625" style="1" bestFit="1" customWidth="1"/>
    <col min="19" max="19" width="8.28125" style="1" bestFit="1" customWidth="1"/>
    <col min="20" max="20" width="9.140625" style="1" bestFit="1" customWidth="1"/>
    <col min="21" max="21" width="12.00390625" style="1" bestFit="1" customWidth="1"/>
    <col min="22" max="22" width="8.28125" style="1" bestFit="1" customWidth="1"/>
    <col min="23" max="23" width="10.421875" style="1" bestFit="1" customWidth="1"/>
    <col min="24" max="24" width="8.28125" style="1" bestFit="1" customWidth="1"/>
    <col min="25" max="25" width="12.00390625" style="1" bestFit="1" customWidth="1"/>
    <col min="26" max="26" width="9.140625" style="1" customWidth="1"/>
    <col min="27" max="16384" width="9.140625" style="2" customWidth="1"/>
  </cols>
  <sheetData>
    <row r="1" s="1" customFormat="1" ht="17.25">
      <c r="A1" s="16" t="s">
        <v>14</v>
      </c>
    </row>
    <row r="2" s="1" customFormat="1" ht="13.5"/>
    <row r="3" spans="1:9" ht="17.25" customHeight="1" thickBot="1">
      <c r="A3" s="2" t="s">
        <v>30</v>
      </c>
      <c r="I3" s="1" t="s">
        <v>29</v>
      </c>
    </row>
    <row r="4" spans="1:25" ht="17.25" customHeight="1">
      <c r="A4" s="62" t="s">
        <v>0</v>
      </c>
      <c r="B4" s="62" t="s">
        <v>28</v>
      </c>
      <c r="C4" s="75" t="s">
        <v>2</v>
      </c>
      <c r="D4" s="76"/>
      <c r="E4" s="77" t="s">
        <v>3</v>
      </c>
      <c r="F4" s="78"/>
      <c r="I4" s="79" t="s">
        <v>0</v>
      </c>
      <c r="J4" s="80" t="s">
        <v>1</v>
      </c>
      <c r="K4" s="67" t="s">
        <v>15</v>
      </c>
      <c r="L4" s="68"/>
      <c r="M4" s="68"/>
      <c r="N4" s="68"/>
      <c r="O4" s="68"/>
      <c r="P4" s="68"/>
      <c r="Q4" s="68"/>
      <c r="R4" s="68"/>
      <c r="S4" s="68"/>
      <c r="T4" s="68"/>
      <c r="U4" s="69"/>
      <c r="V4" s="70" t="s">
        <v>12</v>
      </c>
      <c r="W4" s="69"/>
      <c r="X4" s="70" t="s">
        <v>16</v>
      </c>
      <c r="Y4" s="71"/>
    </row>
    <row r="5" spans="1:26" s="3" customFormat="1" ht="17.25" customHeight="1" thickBot="1">
      <c r="A5" s="64"/>
      <c r="B5" s="64"/>
      <c r="C5" s="4" t="s">
        <v>4</v>
      </c>
      <c r="D5" s="5" t="s">
        <v>5</v>
      </c>
      <c r="E5" s="5" t="s">
        <v>4</v>
      </c>
      <c r="F5" s="6" t="s">
        <v>5</v>
      </c>
      <c r="I5" s="52"/>
      <c r="J5" s="81"/>
      <c r="K5" s="72" t="s">
        <v>17</v>
      </c>
      <c r="L5" s="73"/>
      <c r="M5" s="73"/>
      <c r="N5" s="65"/>
      <c r="O5" s="74" t="s">
        <v>9</v>
      </c>
      <c r="P5" s="65"/>
      <c r="Q5" s="74" t="s">
        <v>10</v>
      </c>
      <c r="R5" s="65"/>
      <c r="S5" s="74" t="s">
        <v>18</v>
      </c>
      <c r="T5" s="65"/>
      <c r="U5" s="9" t="s">
        <v>13</v>
      </c>
      <c r="V5" s="50" t="s">
        <v>4</v>
      </c>
      <c r="W5" s="50" t="s">
        <v>27</v>
      </c>
      <c r="X5" s="50" t="s">
        <v>4</v>
      </c>
      <c r="Y5" s="60" t="s">
        <v>27</v>
      </c>
      <c r="Z5" s="1"/>
    </row>
    <row r="6" spans="1:25" ht="17.25" customHeight="1">
      <c r="A6" s="62">
        <v>22</v>
      </c>
      <c r="B6" s="26" t="s">
        <v>6</v>
      </c>
      <c r="C6" s="30">
        <v>430</v>
      </c>
      <c r="D6" s="31">
        <v>10055</v>
      </c>
      <c r="E6" s="31">
        <v>630</v>
      </c>
      <c r="F6" s="32">
        <v>198447</v>
      </c>
      <c r="I6" s="52"/>
      <c r="J6" s="81"/>
      <c r="K6" s="65" t="s">
        <v>19</v>
      </c>
      <c r="L6" s="66"/>
      <c r="M6" s="66" t="s">
        <v>20</v>
      </c>
      <c r="N6" s="66"/>
      <c r="O6" s="50" t="s">
        <v>4</v>
      </c>
      <c r="P6" s="50" t="s">
        <v>27</v>
      </c>
      <c r="Q6" s="50" t="s">
        <v>4</v>
      </c>
      <c r="R6" s="50" t="s">
        <v>27</v>
      </c>
      <c r="S6" s="50" t="s">
        <v>4</v>
      </c>
      <c r="T6" s="50" t="s">
        <v>27</v>
      </c>
      <c r="U6" s="50" t="s">
        <v>27</v>
      </c>
      <c r="V6" s="50"/>
      <c r="W6" s="50"/>
      <c r="X6" s="50"/>
      <c r="Y6" s="60"/>
    </row>
    <row r="7" spans="1:26" ht="17.25" customHeight="1" thickBot="1">
      <c r="A7" s="63"/>
      <c r="B7" s="26" t="s">
        <v>7</v>
      </c>
      <c r="C7" s="33">
        <v>171</v>
      </c>
      <c r="D7" s="28">
        <v>1733</v>
      </c>
      <c r="E7" s="28">
        <v>375</v>
      </c>
      <c r="F7" s="34">
        <v>31354</v>
      </c>
      <c r="I7" s="53"/>
      <c r="J7" s="82"/>
      <c r="K7" s="11" t="s">
        <v>4</v>
      </c>
      <c r="L7" s="12" t="s">
        <v>26</v>
      </c>
      <c r="M7" s="12" t="s">
        <v>4</v>
      </c>
      <c r="N7" s="12" t="s">
        <v>27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61"/>
      <c r="Z7" s="10"/>
    </row>
    <row r="8" spans="1:25" ht="17.25" customHeight="1">
      <c r="A8" s="63"/>
      <c r="B8" s="26" t="s">
        <v>8</v>
      </c>
      <c r="C8" s="33">
        <v>26</v>
      </c>
      <c r="D8" s="28">
        <v>301</v>
      </c>
      <c r="E8" s="28">
        <v>362</v>
      </c>
      <c r="F8" s="34">
        <v>36345</v>
      </c>
      <c r="I8" s="52">
        <v>22</v>
      </c>
      <c r="J8" s="13" t="s">
        <v>21</v>
      </c>
      <c r="K8" s="17">
        <v>414</v>
      </c>
      <c r="L8" s="18">
        <v>1666568</v>
      </c>
      <c r="M8" s="18">
        <v>267</v>
      </c>
      <c r="N8" s="18">
        <v>521140</v>
      </c>
      <c r="O8" s="18">
        <v>132</v>
      </c>
      <c r="P8" s="18">
        <v>161488</v>
      </c>
      <c r="Q8" s="18">
        <v>26</v>
      </c>
      <c r="R8" s="18">
        <v>32078</v>
      </c>
      <c r="S8" s="18">
        <v>36</v>
      </c>
      <c r="T8" s="18">
        <v>29790</v>
      </c>
      <c r="U8" s="18">
        <f>SUM(T8,R8,P8,N8,L8)</f>
        <v>2411064</v>
      </c>
      <c r="V8" s="18">
        <v>46</v>
      </c>
      <c r="W8" s="18">
        <v>110110</v>
      </c>
      <c r="X8" s="18">
        <v>469</v>
      </c>
      <c r="Y8" s="19">
        <f>SUM(W8,U8)</f>
        <v>2521174</v>
      </c>
    </row>
    <row r="9" spans="1:25" ht="17.25" customHeight="1">
      <c r="A9" s="63"/>
      <c r="B9" s="26" t="s">
        <v>9</v>
      </c>
      <c r="C9" s="33">
        <v>176</v>
      </c>
      <c r="D9" s="28">
        <v>1577</v>
      </c>
      <c r="E9" s="28">
        <v>488</v>
      </c>
      <c r="F9" s="34">
        <v>42333</v>
      </c>
      <c r="I9" s="52"/>
      <c r="J9" s="14" t="s">
        <v>22</v>
      </c>
      <c r="K9" s="20">
        <v>489</v>
      </c>
      <c r="L9" s="21">
        <v>2612137</v>
      </c>
      <c r="M9" s="21">
        <v>262</v>
      </c>
      <c r="N9" s="21">
        <v>408121</v>
      </c>
      <c r="O9" s="21">
        <v>186</v>
      </c>
      <c r="P9" s="21">
        <v>256172</v>
      </c>
      <c r="Q9" s="21">
        <v>65</v>
      </c>
      <c r="R9" s="21">
        <v>57862</v>
      </c>
      <c r="S9" s="21">
        <v>81</v>
      </c>
      <c r="T9" s="21">
        <v>72243</v>
      </c>
      <c r="U9" s="21">
        <f>SUM(T9,R9,P9,N9,L9)</f>
        <v>3406535</v>
      </c>
      <c r="V9" s="21">
        <v>82</v>
      </c>
      <c r="W9" s="21">
        <v>192185</v>
      </c>
      <c r="X9" s="21">
        <v>531</v>
      </c>
      <c r="Y9" s="22">
        <f>SUM(W9,U9)</f>
        <v>3598720</v>
      </c>
    </row>
    <row r="10" spans="1:25" ht="17.25" customHeight="1" thickBot="1">
      <c r="A10" s="63"/>
      <c r="B10" s="26" t="s">
        <v>10</v>
      </c>
      <c r="C10" s="33">
        <v>18</v>
      </c>
      <c r="D10" s="28">
        <v>120</v>
      </c>
      <c r="E10" s="28">
        <v>95</v>
      </c>
      <c r="F10" s="34">
        <v>3723</v>
      </c>
      <c r="I10" s="53"/>
      <c r="J10" s="15" t="s">
        <v>23</v>
      </c>
      <c r="K10" s="23">
        <v>544</v>
      </c>
      <c r="L10" s="24">
        <f>SUM(L8:L9)</f>
        <v>4278705</v>
      </c>
      <c r="M10" s="24">
        <v>353</v>
      </c>
      <c r="N10" s="24">
        <f>SUM(N8:N9)</f>
        <v>929261</v>
      </c>
      <c r="O10" s="24">
        <v>263</v>
      </c>
      <c r="P10" s="24">
        <f>SUM(P8:P9)</f>
        <v>417660</v>
      </c>
      <c r="Q10" s="24">
        <v>81</v>
      </c>
      <c r="R10" s="24">
        <f>SUM(R8:R9)</f>
        <v>89940</v>
      </c>
      <c r="S10" s="24">
        <v>102</v>
      </c>
      <c r="T10" s="24">
        <f>SUM(T8:T9)</f>
        <v>102033</v>
      </c>
      <c r="U10" s="24">
        <f>SUM(T10,R10,P10,N10,L10)</f>
        <v>5817599</v>
      </c>
      <c r="V10" s="24">
        <v>109</v>
      </c>
      <c r="W10" s="24">
        <f>SUM(W8:W9)</f>
        <v>302295</v>
      </c>
      <c r="X10" s="24">
        <v>583</v>
      </c>
      <c r="Y10" s="25">
        <f>SUM(W10,U10)</f>
        <v>6119894</v>
      </c>
    </row>
    <row r="11" spans="1:6" ht="17.25" customHeight="1">
      <c r="A11" s="63"/>
      <c r="B11" s="26" t="s">
        <v>11</v>
      </c>
      <c r="C11" s="33">
        <v>108</v>
      </c>
      <c r="D11" s="28">
        <v>808</v>
      </c>
      <c r="E11" s="28">
        <v>431</v>
      </c>
      <c r="F11" s="34">
        <v>39553</v>
      </c>
    </row>
    <row r="12" spans="1:11" ht="17.25" customHeight="1">
      <c r="A12" s="63"/>
      <c r="B12" s="26" t="s">
        <v>12</v>
      </c>
      <c r="C12" s="33">
        <v>53</v>
      </c>
      <c r="D12" s="28">
        <v>674</v>
      </c>
      <c r="E12" s="28">
        <v>162</v>
      </c>
      <c r="F12" s="34">
        <v>14952</v>
      </c>
      <c r="K12" s="1" t="s">
        <v>34</v>
      </c>
    </row>
    <row r="13" spans="1:20" ht="17.25" customHeight="1" thickBot="1">
      <c r="A13" s="64"/>
      <c r="B13" s="6" t="s">
        <v>13</v>
      </c>
      <c r="C13" s="35">
        <v>521</v>
      </c>
      <c r="D13" s="38">
        <f>SUM(D6:D12)</f>
        <v>15268</v>
      </c>
      <c r="E13" s="38">
        <v>655</v>
      </c>
      <c r="F13" s="39">
        <f>SUM(F6:F12)</f>
        <v>366707</v>
      </c>
      <c r="K13" s="43" t="s">
        <v>24</v>
      </c>
      <c r="L13" s="36">
        <f>L9</f>
        <v>2612137</v>
      </c>
      <c r="M13" s="37">
        <f>L13/L18</f>
        <v>0.7258516917126089</v>
      </c>
      <c r="N13" s="54" t="s">
        <v>17</v>
      </c>
      <c r="O13" s="55">
        <f>SUM(L13:L14)</f>
        <v>3020258</v>
      </c>
      <c r="P13" s="56">
        <f>O13/O18</f>
        <v>0.8392589587408856</v>
      </c>
      <c r="Q13" s="57"/>
      <c r="R13" s="58"/>
      <c r="S13" s="8"/>
      <c r="T13" s="8"/>
    </row>
    <row r="14" spans="11:20" ht="17.25" customHeight="1">
      <c r="K14" s="49" t="s">
        <v>25</v>
      </c>
      <c r="L14" s="28">
        <f>N9</f>
        <v>408121</v>
      </c>
      <c r="M14" s="37">
        <f>L14/L18</f>
        <v>0.11340726702827672</v>
      </c>
      <c r="N14" s="54"/>
      <c r="O14" s="55"/>
      <c r="P14" s="56"/>
      <c r="Q14" s="57"/>
      <c r="R14" s="59"/>
      <c r="S14" s="8"/>
      <c r="T14" s="8"/>
    </row>
    <row r="15" spans="2:20" ht="17.25" customHeight="1">
      <c r="B15" s="2" t="s">
        <v>33</v>
      </c>
      <c r="K15" s="44" t="s">
        <v>10</v>
      </c>
      <c r="L15" s="36">
        <f>R9</f>
        <v>57862</v>
      </c>
      <c r="M15" s="37">
        <f>L15/L18</f>
        <v>0.01607849457584919</v>
      </c>
      <c r="N15" s="44" t="s">
        <v>10</v>
      </c>
      <c r="O15" s="28">
        <f>L15</f>
        <v>57862</v>
      </c>
      <c r="P15" s="37">
        <f>O15/O18</f>
        <v>0.01607849457584919</v>
      </c>
      <c r="S15" s="8"/>
      <c r="T15" s="8"/>
    </row>
    <row r="16" spans="2:20" ht="15">
      <c r="B16" s="40" t="s">
        <v>6</v>
      </c>
      <c r="C16" s="28">
        <f>SUM(D6,F6)</f>
        <v>208502</v>
      </c>
      <c r="D16" s="29">
        <f aca="true" t="shared" si="0" ref="D16:D21">C16/C$21</f>
        <v>0.545852477256365</v>
      </c>
      <c r="K16" s="45" t="s">
        <v>32</v>
      </c>
      <c r="L16" s="36">
        <f>P9+T9</f>
        <v>328415</v>
      </c>
      <c r="M16" s="37">
        <f>L16/L18</f>
        <v>0.09125883647519117</v>
      </c>
      <c r="N16" s="45" t="s">
        <v>32</v>
      </c>
      <c r="O16" s="28">
        <f>L16</f>
        <v>328415</v>
      </c>
      <c r="P16" s="37">
        <f>O16/O18</f>
        <v>0.09125883647519117</v>
      </c>
      <c r="S16" s="8"/>
      <c r="T16" s="8"/>
    </row>
    <row r="17" spans="2:20" ht="15">
      <c r="B17" s="46" t="s">
        <v>31</v>
      </c>
      <c r="C17" s="28">
        <f>SUM(D7:D8,F7:F8)</f>
        <v>69733</v>
      </c>
      <c r="D17" s="29">
        <f t="shared" si="0"/>
        <v>0.18255906800183258</v>
      </c>
      <c r="K17" s="48" t="s">
        <v>12</v>
      </c>
      <c r="L17" s="36">
        <f>W9</f>
        <v>192185</v>
      </c>
      <c r="M17" s="37">
        <f>L17/L18</f>
        <v>0.05340371020807398</v>
      </c>
      <c r="N17" s="48" t="s">
        <v>12</v>
      </c>
      <c r="O17" s="28">
        <f>L17</f>
        <v>192185</v>
      </c>
      <c r="P17" s="37">
        <f>O17/O18</f>
        <v>0.05340371020807398</v>
      </c>
      <c r="S17" s="8"/>
      <c r="T17" s="8"/>
    </row>
    <row r="18" spans="2:20" ht="15">
      <c r="B18" s="41" t="s">
        <v>10</v>
      </c>
      <c r="C18" s="28">
        <f>SUM(D10,F10)</f>
        <v>3843</v>
      </c>
      <c r="D18" s="29">
        <f t="shared" si="0"/>
        <v>0.010060867857844099</v>
      </c>
      <c r="K18" s="7"/>
      <c r="L18" s="36">
        <f>SUM(L13:L17)</f>
        <v>3598720</v>
      </c>
      <c r="M18" s="37">
        <f>SUM(M13:M17)</f>
        <v>1</v>
      </c>
      <c r="N18" s="7"/>
      <c r="O18" s="28">
        <f>SUM(O13:O17)</f>
        <v>3598720</v>
      </c>
      <c r="P18" s="37">
        <f>SUM(P13:P17)</f>
        <v>1</v>
      </c>
      <c r="S18" s="8"/>
      <c r="T18" s="8"/>
    </row>
    <row r="19" spans="2:4" ht="15">
      <c r="B19" s="42" t="s">
        <v>32</v>
      </c>
      <c r="C19" s="28">
        <f>SUM(D9,D11,F9,F11)</f>
        <v>84271</v>
      </c>
      <c r="D19" s="29">
        <f t="shared" si="0"/>
        <v>0.22061915046796257</v>
      </c>
    </row>
    <row r="20" spans="2:4" ht="15">
      <c r="B20" s="47" t="s">
        <v>12</v>
      </c>
      <c r="C20" s="28">
        <f>SUM(D12,F12)</f>
        <v>15626</v>
      </c>
      <c r="D20" s="29">
        <f t="shared" si="0"/>
        <v>0.040908436415995814</v>
      </c>
    </row>
    <row r="21" spans="2:4" ht="15">
      <c r="B21" s="27" t="s">
        <v>13</v>
      </c>
      <c r="C21" s="28">
        <f>SUM(C16:C20)</f>
        <v>381975</v>
      </c>
      <c r="D21" s="29">
        <f t="shared" si="0"/>
        <v>1</v>
      </c>
    </row>
  </sheetData>
  <sheetProtection/>
  <mergeCells count="33">
    <mergeCell ref="A4:A5"/>
    <mergeCell ref="B4:B5"/>
    <mergeCell ref="C4:D4"/>
    <mergeCell ref="E4:F4"/>
    <mergeCell ref="I4:I7"/>
    <mergeCell ref="J4:J7"/>
    <mergeCell ref="K4:U4"/>
    <mergeCell ref="V4:W4"/>
    <mergeCell ref="X4:Y4"/>
    <mergeCell ref="K5:N5"/>
    <mergeCell ref="O5:P5"/>
    <mergeCell ref="Q5:R5"/>
    <mergeCell ref="S5:T5"/>
    <mergeCell ref="V5:V7"/>
    <mergeCell ref="W5:W7"/>
    <mergeCell ref="X5:X7"/>
    <mergeCell ref="Y5:Y7"/>
    <mergeCell ref="A6:A13"/>
    <mergeCell ref="K6:L6"/>
    <mergeCell ref="M6:N6"/>
    <mergeCell ref="O6:O7"/>
    <mergeCell ref="P6:P7"/>
    <mergeCell ref="Q6:Q7"/>
    <mergeCell ref="R6:R7"/>
    <mergeCell ref="S6:S7"/>
    <mergeCell ref="T6:T7"/>
    <mergeCell ref="U6:U7"/>
    <mergeCell ref="I8:I10"/>
    <mergeCell ref="N13:N14"/>
    <mergeCell ref="O13:O14"/>
    <mergeCell ref="P13:P14"/>
    <mergeCell ref="Q13:Q14"/>
    <mergeCell ref="R13:R14"/>
  </mergeCells>
  <printOptions/>
  <pageMargins left="0.3937007874015748" right="0.3937007874015748" top="0.984251968503937" bottom="0.984251968503937" header="0.5118110236220472" footer="0.5118110236220472"/>
  <pageSetup blackAndWhite="1" firstPageNumber="1" useFirstPageNumber="1" horizontalDpi="600" verticalDpi="600" orientation="landscape" paperSize="9" scale="70" r:id="rId2"/>
  <rowBreaks count="1" manualBreakCount="1">
    <brk id="34" max="24" man="1"/>
  </rowBreaks>
  <colBreaks count="1" manualBreakCount="1">
    <brk id="7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2012-12-14T01:48:36Z</cp:lastPrinted>
  <dcterms:created xsi:type="dcterms:W3CDTF">2010-02-12T11:06:28Z</dcterms:created>
  <dcterms:modified xsi:type="dcterms:W3CDTF">2013-01-31T06:44:07Z</dcterms:modified>
  <cp:category/>
  <cp:version/>
  <cp:contentType/>
  <cp:contentStatus/>
</cp:coreProperties>
</file>