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30" activeTab="1"/>
  </bookViews>
  <sheets>
    <sheet name="2010版　資料Ⅴ-08" sheetId="1" r:id="rId1"/>
    <sheet name="2005版　資料Ⅴ-08" sheetId="2" r:id="rId2"/>
  </sheets>
  <externalReferences>
    <externalReference r:id="rId5"/>
    <externalReference r:id="rId6"/>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1">'2005版　資料Ⅴ-08'!$A$1:$M$37</definedName>
    <definedName name="_xlnm.Print_Area" localSheetId="0">'2010版　資料Ⅴ-08'!$A$1:$M$37</definedName>
  </definedNames>
  <calcPr fullCalcOnLoad="1"/>
</workbook>
</file>

<file path=xl/sharedStrings.xml><?xml version="1.0" encoding="utf-8"?>
<sst xmlns="http://schemas.openxmlformats.org/spreadsheetml/2006/main" count="81" uniqueCount="28">
  <si>
    <t>計</t>
  </si>
  <si>
    <t>経営体数</t>
  </si>
  <si>
    <t>素材生産量</t>
  </si>
  <si>
    <t>法人</t>
  </si>
  <si>
    <t>農事組合法人</t>
  </si>
  <si>
    <t>会社</t>
  </si>
  <si>
    <t>農協</t>
  </si>
  <si>
    <t>森林組合</t>
  </si>
  <si>
    <t>その他各種団体</t>
  </si>
  <si>
    <t>その他法人</t>
  </si>
  <si>
    <t>非法人</t>
  </si>
  <si>
    <t>非法人全体</t>
  </si>
  <si>
    <t>うち個人経営体</t>
  </si>
  <si>
    <t>地公体</t>
  </si>
  <si>
    <t>地方公共団体・財産区</t>
  </si>
  <si>
    <t>1,000-5,000m3</t>
  </si>
  <si>
    <t>5,000-10,000m3</t>
  </si>
  <si>
    <t>10,000m3以上</t>
  </si>
  <si>
    <t>50未満-1,000m3</t>
  </si>
  <si>
    <t>1,000m3未満</t>
  </si>
  <si>
    <t>1,000-5,000m3</t>
  </si>
  <si>
    <t>5,000-10,000m3</t>
  </si>
  <si>
    <t>○受託若しくは立木買いにより素材生産を行った林業経営体の規模別の経営体数と素材生産量</t>
  </si>
  <si>
    <t>組織形態別</t>
  </si>
  <si>
    <t>個人経営体</t>
  </si>
  <si>
    <t>会社等</t>
  </si>
  <si>
    <t>割合</t>
  </si>
  <si>
    <t>全体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</si>
</sst>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0"/>
    <numFmt numFmtId="178" formatCode="@\ "/>
    <numFmt numFmtId="179" formatCode="0.0;&quot;△&quot;0.0"/>
    <numFmt numFmtId="180" formatCode="#,##0;\-#,##0;&quot;-&quot;"/>
    <numFmt numFmtId="181" formatCode="0_ "/>
  </numFmts>
  <fonts count="56">
    <font>
      <sz val="11"/>
      <name val="ＭＳ Ｐゴシック"/>
      <family val="3"/>
    </font>
    <font>
      <sz val="11"/>
      <color indexed="8"/>
      <name val="Calibri"/>
      <family val="2"/>
    </font>
    <font>
      <sz val="6"/>
      <name val="ＭＳ Ｐゴシック"/>
      <family val="3"/>
    </font>
    <font>
      <sz val="10"/>
      <name val="ＭＳ 明朝"/>
      <family val="1"/>
    </font>
    <font>
      <sz val="10.5"/>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4"/>
      <name val="ＭＳ Ｐゴシック"/>
      <family val="3"/>
    </font>
    <font>
      <sz val="11"/>
      <name val="Calibri"/>
      <family val="2"/>
    </font>
    <font>
      <sz val="14"/>
      <color indexed="8"/>
      <name val="ＭＳ Ｐゴシック"/>
      <family val="3"/>
    </font>
    <font>
      <sz val="11"/>
      <color indexed="9"/>
      <name val="Calibri"/>
      <family val="2"/>
    </font>
    <font>
      <b/>
      <sz val="18"/>
      <color indexed="56"/>
      <name val="ＭＳ Ｐゴシック"/>
      <family val="3"/>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indexed="55"/>
      <name val="ＭＳ Ｐゴシック"/>
      <family val="3"/>
    </font>
    <font>
      <sz val="14"/>
      <color indexed="8"/>
      <name val="Calibri"/>
      <family val="2"/>
    </font>
    <font>
      <sz val="12"/>
      <color indexed="8"/>
      <name val="ＭＳ Ｐゴシック"/>
      <family val="3"/>
    </font>
    <font>
      <vertAlign val="superscript"/>
      <sz val="14"/>
      <color indexed="8"/>
      <name val="Calibri"/>
      <family val="2"/>
    </font>
    <font>
      <sz val="12"/>
      <color indexed="8"/>
      <name val="Calibri"/>
      <family val="2"/>
    </font>
    <font>
      <sz val="11"/>
      <color indexed="8"/>
      <name val="ＭＳ Ｐゴシック"/>
      <family val="3"/>
    </font>
    <font>
      <sz val="11"/>
      <color theme="1"/>
      <name val="Calibri"/>
      <family val="2"/>
    </font>
    <font>
      <sz val="11"/>
      <color theme="0"/>
      <name val="Calibri"/>
      <family val="2"/>
    </font>
    <font>
      <b/>
      <sz val="18"/>
      <color theme="3"/>
      <name val="Cambria"/>
      <family val="3"/>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1"/>
      <color theme="0" tint="-0.3499799966812134"/>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rgb="FFFF0000"/>
        <bgColor indexed="64"/>
      </patternFill>
    </fill>
    <fill>
      <patternFill patternType="solid">
        <fgColor rgb="FF92D050"/>
        <bgColor indexed="64"/>
      </patternFill>
    </fill>
    <fill>
      <patternFill patternType="solid">
        <fgColor rgb="FF7030A0"/>
        <bgColor indexed="64"/>
      </patternFill>
    </fill>
  </fills>
  <borders count="37">
    <border>
      <left/>
      <right/>
      <top/>
      <bottom/>
      <diagonal/>
    </border>
    <border>
      <left style="thin"/>
      <right>
        <color indexed="63"/>
      </right>
      <top style="hair"/>
      <bottom style="hair"/>
    </border>
    <border>
      <left style="hair"/>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thin"/>
      <right style="medium"/>
      <top style="thin"/>
      <bottom style="medium"/>
    </border>
    <border>
      <left style="thin"/>
      <right/>
      <top/>
      <bottom style="thin"/>
    </border>
    <border>
      <left style="thin"/>
      <right/>
      <top style="thin"/>
      <bottom style="thin"/>
    </border>
    <border>
      <left style="medium"/>
      <right style="thin"/>
      <top style="thin"/>
      <bottom/>
    </border>
    <border>
      <left style="thin"/>
      <right/>
      <top style="thin"/>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s>
  <cellStyleXfs count="79">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 fillId="0" borderId="1" applyFont="0" applyFill="0" applyBorder="0" applyProtection="0">
      <alignment/>
    </xf>
    <xf numFmtId="178" fontId="4" fillId="0" borderId="0">
      <alignment horizontal="right" vertical="center"/>
      <protection/>
    </xf>
    <xf numFmtId="179" fontId="3" fillId="0" borderId="2" applyFont="0" applyBorder="0" applyProtection="0">
      <alignment/>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80" fontId="5" fillId="0" borderId="0" applyFill="0" applyBorder="0" applyAlignment="0">
      <protection/>
    </xf>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lignment/>
      <protection/>
    </xf>
    <xf numFmtId="4" fontId="6"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5" applyNumberFormat="0" applyAlignment="0" applyProtection="0"/>
    <xf numFmtId="0" fontId="42" fillId="27" borderId="0" applyNumberFormat="0" applyBorder="0" applyAlignment="0" applyProtection="0"/>
    <xf numFmtId="9" fontId="38" fillId="0" borderId="0" applyFont="0" applyFill="0" applyBorder="0" applyAlignment="0" applyProtection="0"/>
    <xf numFmtId="9" fontId="0" fillId="0" borderId="0" applyFont="0" applyFill="0" applyBorder="0" applyAlignment="0" applyProtection="0"/>
    <xf numFmtId="0" fontId="38" fillId="28" borderId="6" applyNumberFormat="0" applyFont="0" applyAlignment="0" applyProtection="0"/>
    <xf numFmtId="0" fontId="43" fillId="0" borderId="7" applyNumberFormat="0" applyFill="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0" fontId="47" fillId="0" borderId="9"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30" borderId="13"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8" applyNumberFormat="0" applyAlignment="0" applyProtection="0"/>
    <xf numFmtId="0" fontId="0" fillId="0" borderId="0">
      <alignment vertical="center"/>
      <protection/>
    </xf>
    <xf numFmtId="0" fontId="38" fillId="0" borderId="0">
      <alignment vertical="center"/>
      <protection/>
    </xf>
    <xf numFmtId="0" fontId="12" fillId="0" borderId="0">
      <alignment/>
      <protection/>
    </xf>
    <xf numFmtId="0" fontId="54" fillId="32" borderId="0" applyNumberFormat="0" applyBorder="0" applyAlignment="0" applyProtection="0"/>
  </cellStyleXfs>
  <cellXfs count="45">
    <xf numFmtId="0" fontId="0" fillId="0" borderId="0" xfId="0" applyAlignment="1">
      <alignment vertical="center"/>
    </xf>
    <xf numFmtId="38" fontId="0" fillId="0" borderId="0" xfId="61" applyFont="1" applyAlignment="1">
      <alignment vertical="center"/>
    </xf>
    <xf numFmtId="38" fontId="0" fillId="0" borderId="0" xfId="0" applyNumberFormat="1" applyAlignment="1">
      <alignment vertical="center"/>
    </xf>
    <xf numFmtId="0" fontId="55" fillId="0" borderId="0" xfId="0" applyFont="1" applyAlignment="1">
      <alignment vertical="center"/>
    </xf>
    <xf numFmtId="0" fontId="0" fillId="0" borderId="14" xfId="0" applyBorder="1" applyAlignment="1">
      <alignment vertical="center"/>
    </xf>
    <xf numFmtId="0" fontId="1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38" fontId="14" fillId="0" borderId="21" xfId="61" applyFont="1" applyBorder="1" applyAlignment="1">
      <alignment vertical="center"/>
    </xf>
    <xf numFmtId="38" fontId="14" fillId="0" borderId="22" xfId="61" applyFont="1" applyBorder="1" applyAlignment="1">
      <alignment vertical="center"/>
    </xf>
    <xf numFmtId="38" fontId="14" fillId="0" borderId="23" xfId="61" applyFont="1" applyBorder="1" applyAlignment="1">
      <alignment vertical="center"/>
    </xf>
    <xf numFmtId="38" fontId="14" fillId="0" borderId="24" xfId="61" applyFont="1" applyBorder="1" applyAlignment="1">
      <alignment vertical="center"/>
    </xf>
    <xf numFmtId="38" fontId="14" fillId="0" borderId="19" xfId="61" applyFont="1" applyBorder="1" applyAlignment="1">
      <alignment vertical="center"/>
    </xf>
    <xf numFmtId="38" fontId="14" fillId="0" borderId="25" xfId="61" applyFont="1" applyBorder="1" applyAlignment="1">
      <alignment vertical="center"/>
    </xf>
    <xf numFmtId="38" fontId="14" fillId="0" borderId="26" xfId="61" applyFont="1" applyBorder="1" applyAlignment="1">
      <alignment vertical="center"/>
    </xf>
    <xf numFmtId="38" fontId="14" fillId="0" borderId="27" xfId="61" applyFont="1" applyBorder="1" applyAlignment="1">
      <alignment vertical="center"/>
    </xf>
    <xf numFmtId="38" fontId="14" fillId="0" borderId="14" xfId="61" applyFont="1" applyBorder="1" applyAlignment="1">
      <alignment vertical="center"/>
    </xf>
    <xf numFmtId="176" fontId="14" fillId="0" borderId="14" xfId="61" applyNumberFormat="1" applyFont="1" applyBorder="1" applyAlignment="1">
      <alignment vertical="center"/>
    </xf>
    <xf numFmtId="0" fontId="0" fillId="33" borderId="14" xfId="0" applyFill="1" applyBorder="1" applyAlignment="1">
      <alignment vertical="center"/>
    </xf>
    <xf numFmtId="0" fontId="0" fillId="34" borderId="14" xfId="0" applyFill="1" applyBorder="1" applyAlignment="1" quotePrefix="1">
      <alignment vertical="center"/>
    </xf>
    <xf numFmtId="0" fontId="0" fillId="35" borderId="14" xfId="0" applyFill="1" applyBorder="1" applyAlignment="1" quotePrefix="1">
      <alignment vertical="center"/>
    </xf>
    <xf numFmtId="0" fontId="0" fillId="36" borderId="14" xfId="0" applyFill="1" applyBorder="1" applyAlignment="1">
      <alignment vertical="center"/>
    </xf>
    <xf numFmtId="38" fontId="14" fillId="0" borderId="28" xfId="61" applyFont="1" applyFill="1" applyBorder="1" applyAlignment="1">
      <alignment vertical="center"/>
    </xf>
    <xf numFmtId="181" fontId="0" fillId="0" borderId="0" xfId="0" applyNumberFormat="1" applyAlignment="1">
      <alignment vertical="center"/>
    </xf>
    <xf numFmtId="38" fontId="0" fillId="0" borderId="14" xfId="0" applyNumberFormat="1" applyBorder="1" applyAlignment="1">
      <alignment vertical="center"/>
    </xf>
    <xf numFmtId="0" fontId="0" fillId="0" borderId="14" xfId="0" applyBorder="1" applyAlignment="1">
      <alignment vertical="center" shrinkToFit="1"/>
    </xf>
    <xf numFmtId="38" fontId="0" fillId="0" borderId="14" xfId="0" applyNumberFormat="1" applyBorder="1" applyAlignment="1">
      <alignment vertical="center" shrinkToFit="1"/>
    </xf>
    <xf numFmtId="0" fontId="0" fillId="0" borderId="14" xfId="0" applyFill="1" applyBorder="1" applyAlignment="1">
      <alignment vertical="center" shrinkToFit="1"/>
    </xf>
    <xf numFmtId="9" fontId="0" fillId="0" borderId="14" xfId="0" applyNumberFormat="1" applyBorder="1" applyAlignment="1">
      <alignment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65">
    <cellStyle name="Normal" xfId="0"/>
    <cellStyle name="# ##0" xfId="15"/>
    <cellStyle name="･･･ｽﾍﾟｰｽ" xfId="16"/>
    <cellStyle name="0.0;&quot;△&quot;;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entry" xfId="37"/>
    <cellStyle name="Header1" xfId="38"/>
    <cellStyle name="Header2" xfId="39"/>
    <cellStyle name="Normal_#18-Internet" xfId="40"/>
    <cellStyle name="price" xfId="41"/>
    <cellStyle name="revised" xfId="42"/>
    <cellStyle name="section"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パーセント 2"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3"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未定義"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675"/>
          <c:w val="0.89725"/>
          <c:h val="0.78725"/>
        </c:manualLayout>
      </c:layout>
      <c:barChart>
        <c:barDir val="bar"/>
        <c:grouping val="stacked"/>
        <c:varyColors val="0"/>
        <c:ser>
          <c:idx val="0"/>
          <c:order val="0"/>
          <c:tx>
            <c:strRef>
              <c:f>'2010版　資料Ⅴ-08'!$B$17</c:f>
              <c:strCache>
                <c:ptCount val="1"/>
                <c:pt idx="0">
                  <c:v>1,000m3未満</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
                <c:rich>
                  <a:bodyPr vert="horz" rot="0" anchor="ctr"/>
                  <a:lstStyle/>
                  <a:p>
                    <a:pPr algn="ctr">
                      <a:defRPr/>
                    </a:pPr>
                    <a:r>
                      <a:rPr lang="en-US" cap="none" sz="1400" b="0" i="0" u="none" baseline="0">
                        <a:solidFill>
                          <a:srgbClr val="000000"/>
                        </a:solidFill>
                      </a:rPr>
                      <a:t>1,843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54.2%</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'2010版　資料Ⅴ-08'!$E$16:$F$16</c:f>
              <c:strCache/>
            </c:strRef>
          </c:cat>
          <c:val>
            <c:numRef>
              <c:f>'2010版　資料Ⅴ-08'!$E$17:$F$17</c:f>
              <c:numCache/>
            </c:numRef>
          </c:val>
        </c:ser>
        <c:ser>
          <c:idx val="1"/>
          <c:order val="1"/>
          <c:tx>
            <c:strRef>
              <c:f>'2010版　資料Ⅴ-08'!$B$18</c:f>
              <c:strCache>
                <c:ptCount val="1"/>
                <c:pt idx="0">
                  <c:v>1,000-5,000m3</c:v>
                </c:pt>
              </c:strCache>
            </c:strRef>
          </c:tx>
          <c:spPr>
            <a:solidFill>
              <a:srgbClr val="FF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
                <c:rich>
                  <a:bodyPr vert="horz" rot="0" anchor="ctr"/>
                  <a:lstStyle/>
                  <a:p>
                    <a:pPr algn="ctr">
                      <a:defRPr/>
                    </a:pPr>
                    <a:r>
                      <a:rPr lang="en-US" cap="none" sz="1400" b="0" i="0" u="none" baseline="0">
                        <a:solidFill>
                          <a:srgbClr val="000000"/>
                        </a:solidFill>
                      </a:rPr>
                      <a:t>967</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28.4%</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'2010版　資料Ⅴ-08'!$E$16:$F$16</c:f>
              <c:strCache/>
            </c:strRef>
          </c:cat>
          <c:val>
            <c:numRef>
              <c:f>'2010版　資料Ⅴ-08'!$E$18:$F$18</c:f>
              <c:numCache/>
            </c:numRef>
          </c:val>
        </c:ser>
        <c:ser>
          <c:idx val="2"/>
          <c:order val="2"/>
          <c:tx>
            <c:strRef>
              <c:f>'2010版　資料Ⅴ-08'!$B$19</c:f>
              <c:strCache>
                <c:ptCount val="1"/>
                <c:pt idx="0">
                  <c:v>5,000-10,000m3</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00" b="0" i="0" u="none" baseline="0">
                        <a:solidFill>
                          <a:srgbClr val="000000"/>
                        </a:solidFill>
                      </a:rPr>
                      <a:t>214</a:t>
                    </a:r>
                    <a:r>
                      <a:rPr lang="en-US" cap="none" sz="12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rPr>
                      <a:t>m</a:t>
                    </a:r>
                    <a:r>
                      <a:rPr lang="en-US" cap="none" sz="1400" b="0" i="0" u="none" baseline="30000">
                        <a:solidFill>
                          <a:srgbClr val="000000"/>
                        </a:solidFill>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19.6</a:t>
                    </a:r>
                    <a:r>
                      <a:rPr lang="en-US" cap="none" sz="12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'2010版　資料Ⅴ-08'!$E$16:$F$16</c:f>
              <c:strCache/>
            </c:strRef>
          </c:cat>
          <c:val>
            <c:numRef>
              <c:f>'2010版　資料Ⅴ-08'!$E$19:$F$19</c:f>
              <c:numCache/>
            </c:numRef>
          </c:val>
        </c:ser>
        <c:ser>
          <c:idx val="3"/>
          <c:order val="3"/>
          <c:tx>
            <c:strRef>
              <c:f>'2010版　資料Ⅴ-08'!$B$20</c:f>
              <c:strCache>
                <c:ptCount val="1"/>
                <c:pt idx="0">
                  <c:v>10,000m3以上</c:v>
                </c:pt>
              </c:strCache>
            </c:strRef>
          </c:tx>
          <c:spPr>
            <a:solidFill>
              <a:srgbClr val="99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00" b="0" i="0" u="none" baseline="0">
                        <a:solidFill>
                          <a:srgbClr val="000000"/>
                        </a:solidFill>
                      </a:rPr>
                      <a:t>603</a:t>
                    </a:r>
                    <a:r>
                      <a:rPr lang="en-US" cap="none" sz="12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rPr>
                      <a:t>m</a:t>
                    </a:r>
                    <a:r>
                      <a:rPr lang="en-US" cap="none" sz="1400" b="0" i="0" u="none" baseline="30000">
                        <a:solidFill>
                          <a:srgbClr val="000000"/>
                        </a:solidFill>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55.3</a:t>
                    </a:r>
                    <a:r>
                      <a:rPr lang="en-US" cap="none" sz="12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'2010版　資料Ⅴ-08'!$E$16:$F$16</c:f>
              <c:strCache/>
            </c:strRef>
          </c:cat>
          <c:val>
            <c:numRef>
              <c:f>'2010版　資料Ⅴ-08'!$E$20:$F$20</c:f>
              <c:numCache/>
            </c:numRef>
          </c:val>
        </c:ser>
        <c:overlap val="100"/>
        <c:serLines>
          <c:spPr>
            <a:ln w="3175">
              <a:solidFill>
                <a:srgbClr val="000000"/>
              </a:solidFill>
              <a:prstDash val="dash"/>
            </a:ln>
          </c:spPr>
        </c:serLines>
        <c:axId val="5436762"/>
        <c:axId val="48930859"/>
      </c:barChart>
      <c:catAx>
        <c:axId val="5436762"/>
        <c:scaling>
          <c:orientation val="minMax"/>
        </c:scaling>
        <c:axPos val="l"/>
        <c:delete val="0"/>
        <c:numFmt formatCode="General" sourceLinked="1"/>
        <c:majorTickMark val="in"/>
        <c:minorTickMark val="none"/>
        <c:tickLblPos val="nextTo"/>
        <c:spPr>
          <a:ln w="12700">
            <a:solidFill>
              <a:srgbClr val="000000"/>
            </a:solidFill>
          </a:ln>
        </c:spPr>
        <c:crossAx val="48930859"/>
        <c:crosses val="autoZero"/>
        <c:auto val="1"/>
        <c:lblOffset val="100"/>
        <c:tickLblSkip val="1"/>
        <c:noMultiLvlLbl val="0"/>
      </c:catAx>
      <c:valAx>
        <c:axId val="48930859"/>
        <c:scaling>
          <c:orientation val="minMax"/>
          <c:max val="100"/>
        </c:scaling>
        <c:axPos val="b"/>
        <c:delete val="1"/>
        <c:majorTickMark val="out"/>
        <c:minorTickMark val="none"/>
        <c:tickLblPos val="nextTo"/>
        <c:crossAx val="5436762"/>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72"/>
          <c:w val="0.89725"/>
          <c:h val="0.7915"/>
        </c:manualLayout>
      </c:layout>
      <c:barChart>
        <c:barDir val="bar"/>
        <c:grouping val="stacked"/>
        <c:varyColors val="0"/>
        <c:ser>
          <c:idx val="0"/>
          <c:order val="0"/>
          <c:tx>
            <c:strRef>
              <c:f>'2005版　資料Ⅴ-08'!$B$17</c:f>
              <c:strCache>
                <c:ptCount val="1"/>
                <c:pt idx="0">
                  <c:v>1,000m3未満</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
                <c:rich>
                  <a:bodyPr vert="horz" rot="0" anchor="ctr"/>
                  <a:lstStyle/>
                  <a:p>
                    <a:pPr algn="ctr">
                      <a:defRPr/>
                    </a:pPr>
                    <a:r>
                      <a:rPr lang="en-US" cap="none" sz="1400" b="0" i="0" u="none" baseline="0">
                        <a:solidFill>
                          <a:srgbClr val="000000"/>
                        </a:solidFill>
                      </a:rPr>
                      <a:t>1,8</a:t>
                    </a:r>
                    <a:r>
                      <a:rPr lang="en-US" cap="none" sz="1400" b="0" i="0" u="none" baseline="0">
                        <a:solidFill>
                          <a:srgbClr val="000000"/>
                        </a:solidFill>
                      </a:rPr>
                      <a:t>90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5</a:t>
                    </a:r>
                    <a:r>
                      <a:rPr lang="en-US" cap="none" sz="1400" b="0" i="0" u="none" baseline="0">
                        <a:solidFill>
                          <a:srgbClr val="000000"/>
                        </a:solidFill>
                      </a:rPr>
                      <a:t>0</a:t>
                    </a:r>
                    <a:r>
                      <a:rPr lang="en-US" cap="none" sz="1400" b="0" i="0" u="none" baseline="0">
                        <a:solidFill>
                          <a:srgbClr val="000000"/>
                        </a:solidFill>
                      </a:rPr>
                      <a:t>.</a:t>
                    </a:r>
                    <a:r>
                      <a:rPr lang="en-US" cap="none" sz="1400" b="0" i="0" u="none" baseline="0">
                        <a:solidFill>
                          <a:srgbClr val="000000"/>
                        </a:solidFill>
                      </a:rPr>
                      <a:t>7</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'2005版　資料Ⅴ-08'!$E$16:$F$16</c:f>
              <c:strCache/>
            </c:strRef>
          </c:cat>
          <c:val>
            <c:numRef>
              <c:f>'2005版　資料Ⅴ-08'!$E$17:$F$17</c:f>
              <c:numCache/>
            </c:numRef>
          </c:val>
        </c:ser>
        <c:ser>
          <c:idx val="1"/>
          <c:order val="1"/>
          <c:tx>
            <c:strRef>
              <c:f>'2005版　資料Ⅴ-08'!$B$18</c:f>
              <c:strCache>
                <c:ptCount val="1"/>
                <c:pt idx="0">
                  <c:v>1,000-5,000m3</c:v>
                </c:pt>
              </c:strCache>
            </c:strRef>
          </c:tx>
          <c:spPr>
            <a:solidFill>
              <a:srgbClr val="FF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
                <c:rich>
                  <a:bodyPr vert="horz" rot="0" anchor="ctr"/>
                  <a:lstStyle/>
                  <a:p>
                    <a:pPr algn="ctr">
                      <a:defRPr/>
                    </a:pPr>
                    <a:r>
                      <a:rPr lang="en-US" cap="none" sz="1400" b="0" i="0" u="none" baseline="0">
                        <a:solidFill>
                          <a:srgbClr val="000000"/>
                        </a:solidFill>
                      </a:rPr>
                      <a:t>1,285</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34</a:t>
                    </a:r>
                    <a:r>
                      <a:rPr lang="en-US" cap="none" sz="1400" b="0" i="0" u="none" baseline="0">
                        <a:solidFill>
                          <a:srgbClr val="000000"/>
                        </a:solidFill>
                      </a:rPr>
                      <a:t>.</a:t>
                    </a:r>
                    <a:r>
                      <a:rPr lang="en-US" cap="none" sz="1400" b="0" i="0" u="none" baseline="0">
                        <a:solidFill>
                          <a:srgbClr val="000000"/>
                        </a:solidFill>
                      </a:rPr>
                      <a:t>5</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'2005版　資料Ⅴ-08'!$E$16:$F$16</c:f>
              <c:strCache/>
            </c:strRef>
          </c:cat>
          <c:val>
            <c:numRef>
              <c:f>'2005版　資料Ⅴ-08'!$E$18:$F$18</c:f>
              <c:numCache/>
            </c:numRef>
          </c:val>
        </c:ser>
        <c:ser>
          <c:idx val="2"/>
          <c:order val="2"/>
          <c:tx>
            <c:strRef>
              <c:f>'2005版　資料Ⅴ-08'!$B$19</c:f>
              <c:strCache>
                <c:ptCount val="1"/>
                <c:pt idx="0">
                  <c:v>5,000-10,000m3</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00" b="0" i="0" u="none" baseline="0">
                        <a:solidFill>
                          <a:srgbClr val="000000"/>
                        </a:solidFill>
                      </a:rPr>
                      <a:t>2</a:t>
                    </a:r>
                    <a:r>
                      <a:rPr lang="en-US" cap="none" sz="1400" b="0" i="0" u="none" baseline="0">
                        <a:solidFill>
                          <a:srgbClr val="000000"/>
                        </a:solidFill>
                      </a:rPr>
                      <a:t>27</a:t>
                    </a:r>
                    <a:r>
                      <a:rPr lang="en-US" cap="none" sz="12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rPr>
                      <a:t>m</a:t>
                    </a:r>
                    <a:r>
                      <a:rPr lang="en-US" cap="none" sz="1400" b="0" i="0" u="none" baseline="30000">
                        <a:solidFill>
                          <a:srgbClr val="000000"/>
                        </a:solidFill>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22.9</a:t>
                    </a:r>
                    <a:r>
                      <a:rPr lang="en-US" cap="none" sz="12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'2005版　資料Ⅴ-08'!$E$16:$F$16</c:f>
              <c:strCache/>
            </c:strRef>
          </c:cat>
          <c:val>
            <c:numRef>
              <c:f>'2005版　資料Ⅴ-08'!$E$19:$F$19</c:f>
              <c:numCache/>
            </c:numRef>
          </c:val>
        </c:ser>
        <c:ser>
          <c:idx val="3"/>
          <c:order val="3"/>
          <c:tx>
            <c:strRef>
              <c:f>'2005版　資料Ⅴ-08'!$B$20</c:f>
              <c:strCache>
                <c:ptCount val="1"/>
                <c:pt idx="0">
                  <c:v>10,000m3以上</c:v>
                </c:pt>
              </c:strCache>
            </c:strRef>
          </c:tx>
          <c:spPr>
            <a:solidFill>
              <a:srgbClr val="99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00" b="0" i="0" u="none" baseline="0">
                        <a:solidFill>
                          <a:srgbClr val="000000"/>
                        </a:solidFill>
                      </a:rPr>
                      <a:t>411</a:t>
                    </a:r>
                    <a:r>
                      <a:rPr lang="en-US" cap="none" sz="12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rPr>
                      <a:t>m</a:t>
                    </a:r>
                    <a:r>
                      <a:rPr lang="en-US" cap="none" sz="1400" b="0" i="0" u="none" baseline="30000">
                        <a:solidFill>
                          <a:srgbClr val="000000"/>
                        </a:solidFill>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41.5</a:t>
                    </a:r>
                    <a:r>
                      <a:rPr lang="en-US" cap="none" sz="12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a:t>
                    </a:r>
                  </a:p>
                </c:rich>
              </c:tx>
              <c:numFmt formatCode="General" sourceLinked="1"/>
              <c:spPr>
                <a:noFill/>
                <a:ln w="3175">
                  <a:noFill/>
                </a:ln>
              </c:spPr>
              <c:showLegendKey val="0"/>
              <c:showVal val="0"/>
              <c:showBubbleSize val="0"/>
              <c:showCatName val="1"/>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'2005版　資料Ⅴ-08'!$E$16:$F$16</c:f>
              <c:strCache/>
            </c:strRef>
          </c:cat>
          <c:val>
            <c:numRef>
              <c:f>'2005版　資料Ⅴ-08'!$E$20:$F$20</c:f>
              <c:numCache/>
            </c:numRef>
          </c:val>
        </c:ser>
        <c:overlap val="100"/>
        <c:serLines>
          <c:spPr>
            <a:ln w="3175">
              <a:solidFill>
                <a:srgbClr val="000000"/>
              </a:solidFill>
              <a:prstDash val="dash"/>
            </a:ln>
          </c:spPr>
        </c:serLines>
        <c:axId val="37724548"/>
        <c:axId val="3976613"/>
      </c:barChart>
      <c:catAx>
        <c:axId val="37724548"/>
        <c:scaling>
          <c:orientation val="minMax"/>
        </c:scaling>
        <c:axPos val="l"/>
        <c:delete val="0"/>
        <c:numFmt formatCode="General" sourceLinked="1"/>
        <c:majorTickMark val="in"/>
        <c:minorTickMark val="none"/>
        <c:tickLblPos val="nextTo"/>
        <c:spPr>
          <a:ln w="12700">
            <a:solidFill>
              <a:srgbClr val="000000"/>
            </a:solidFill>
          </a:ln>
        </c:spPr>
        <c:crossAx val="3976613"/>
        <c:crosses val="autoZero"/>
        <c:auto val="1"/>
        <c:lblOffset val="100"/>
        <c:tickLblSkip val="1"/>
        <c:noMultiLvlLbl val="0"/>
      </c:catAx>
      <c:valAx>
        <c:axId val="3976613"/>
        <c:scaling>
          <c:orientation val="minMax"/>
          <c:max val="100"/>
        </c:scaling>
        <c:axPos val="b"/>
        <c:delete val="1"/>
        <c:majorTickMark val="out"/>
        <c:minorTickMark val="none"/>
        <c:tickLblPos val="nextTo"/>
        <c:crossAx val="37724548"/>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0.192</cdr:y>
    </cdr:from>
    <cdr:to>
      <cdr:x>0.5505</cdr:x>
      <cdr:y>0.27075</cdr:y>
    </cdr:to>
    <cdr:sp>
      <cdr:nvSpPr>
        <cdr:cNvPr id="1" name="テキスト ボックス 1"/>
        <cdr:cNvSpPr txBox="1">
          <a:spLocks noChangeArrowheads="1"/>
        </cdr:cNvSpPr>
      </cdr:nvSpPr>
      <cdr:spPr>
        <a:xfrm>
          <a:off x="1171575" y="495300"/>
          <a:ext cx="2447925" cy="200025"/>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未満</a:t>
          </a:r>
        </a:p>
      </cdr:txBody>
    </cdr:sp>
  </cdr:relSizeAnchor>
  <cdr:relSizeAnchor xmlns:cdr="http://schemas.openxmlformats.org/drawingml/2006/chartDrawing">
    <cdr:from>
      <cdr:x>0.55925</cdr:x>
      <cdr:y>0.203</cdr:y>
    </cdr:from>
    <cdr:to>
      <cdr:x>0.775</cdr:x>
      <cdr:y>0.2795</cdr:y>
    </cdr:to>
    <cdr:sp>
      <cdr:nvSpPr>
        <cdr:cNvPr id="2" name="テキスト ボックス 1"/>
        <cdr:cNvSpPr txBox="1">
          <a:spLocks noChangeArrowheads="1"/>
        </cdr:cNvSpPr>
      </cdr:nvSpPr>
      <cdr:spPr>
        <a:xfrm>
          <a:off x="3686175" y="523875"/>
          <a:ext cx="1419225" cy="200025"/>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1,000~5,000m</a:t>
          </a:r>
          <a:r>
            <a:rPr lang="en-US" cap="none" sz="1400" b="0" i="0" u="none" baseline="30000">
              <a:solidFill>
                <a:srgbClr val="000000"/>
              </a:solidFill>
              <a:latin typeface="Calibri"/>
              <a:ea typeface="Calibri"/>
              <a:cs typeface="Calibri"/>
            </a:rPr>
            <a:t>3</a:t>
          </a:r>
        </a:p>
      </cdr:txBody>
    </cdr:sp>
  </cdr:relSizeAnchor>
  <cdr:relSizeAnchor xmlns:cdr="http://schemas.openxmlformats.org/drawingml/2006/chartDrawing">
    <cdr:from>
      <cdr:x>0.48975</cdr:x>
      <cdr:y>0.58475</cdr:y>
    </cdr:from>
    <cdr:to>
      <cdr:x>0.88125</cdr:x>
      <cdr:y>0.665</cdr:y>
    </cdr:to>
    <cdr:sp>
      <cdr:nvSpPr>
        <cdr:cNvPr id="3" name="テキスト ボックス 1"/>
        <cdr:cNvSpPr txBox="1">
          <a:spLocks noChangeArrowheads="1"/>
        </cdr:cNvSpPr>
      </cdr:nvSpPr>
      <cdr:spPr>
        <a:xfrm>
          <a:off x="3219450" y="1514475"/>
          <a:ext cx="2581275" cy="209550"/>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10,000m</a:t>
          </a:r>
          <a:r>
            <a:rPr lang="en-US" cap="none" sz="1400" b="0" i="0" u="none" baseline="3000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以上</a:t>
          </a:r>
        </a:p>
      </cdr:txBody>
    </cdr:sp>
  </cdr:relSizeAnchor>
  <cdr:relSizeAnchor xmlns:cdr="http://schemas.openxmlformats.org/drawingml/2006/chartDrawing">
    <cdr:from>
      <cdr:x>0.31625</cdr:x>
      <cdr:y>0.595</cdr:y>
    </cdr:from>
    <cdr:to>
      <cdr:x>0.543</cdr:x>
      <cdr:y>0.66825</cdr:y>
    </cdr:to>
    <cdr:sp>
      <cdr:nvSpPr>
        <cdr:cNvPr id="4" name="テキスト ボックス 1"/>
        <cdr:cNvSpPr txBox="1">
          <a:spLocks noChangeArrowheads="1"/>
        </cdr:cNvSpPr>
      </cdr:nvSpPr>
      <cdr:spPr>
        <a:xfrm>
          <a:off x="2076450" y="1533525"/>
          <a:ext cx="1495425" cy="190500"/>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5,000~10,000m</a:t>
          </a:r>
          <a:r>
            <a:rPr lang="en-US" cap="none" sz="1400" b="0" i="0" u="none" baseline="30000">
              <a:solidFill>
                <a:srgbClr val="000000"/>
              </a:solidFill>
              <a:latin typeface="Calibri"/>
              <a:ea typeface="Calibri"/>
              <a:cs typeface="Calibri"/>
            </a:rPr>
            <a:t>3</a:t>
          </a:r>
        </a:p>
      </cdr:txBody>
    </cdr:sp>
  </cdr:relSizeAnchor>
  <cdr:relSizeAnchor xmlns:cdr="http://schemas.openxmlformats.org/drawingml/2006/chartDrawing">
    <cdr:from>
      <cdr:x>0.5225</cdr:x>
      <cdr:y>-0.017</cdr:y>
    </cdr:from>
    <cdr:to>
      <cdr:x>0.759</cdr:x>
      <cdr:y>0.18425</cdr:y>
    </cdr:to>
    <cdr:sp>
      <cdr:nvSpPr>
        <cdr:cNvPr id="5" name="テキスト ボックス 6"/>
        <cdr:cNvSpPr txBox="1">
          <a:spLocks noChangeArrowheads="1"/>
        </cdr:cNvSpPr>
      </cdr:nvSpPr>
      <cdr:spPr>
        <a:xfrm>
          <a:off x="3438525" y="-38099"/>
          <a:ext cx="1562100" cy="5238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5,000~10,000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313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9.2%</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0.80375</cdr:x>
      <cdr:y>-0.02025</cdr:y>
    </cdr:from>
    <cdr:to>
      <cdr:x>1</cdr:x>
      <cdr:y>0.177</cdr:y>
    </cdr:to>
    <cdr:sp>
      <cdr:nvSpPr>
        <cdr:cNvPr id="6" name="テキスト ボックス 1"/>
        <cdr:cNvSpPr txBox="1">
          <a:spLocks noChangeArrowheads="1"/>
        </cdr:cNvSpPr>
      </cdr:nvSpPr>
      <cdr:spPr>
        <a:xfrm>
          <a:off x="5295900" y="-47624"/>
          <a:ext cx="1323975" cy="51435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以上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276</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8.1%</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0.111</cdr:x>
      <cdr:y>0.806</cdr:y>
    </cdr:from>
    <cdr:to>
      <cdr:x>0.3345</cdr:x>
      <cdr:y>1</cdr:y>
    </cdr:to>
    <cdr:sp>
      <cdr:nvSpPr>
        <cdr:cNvPr id="7" name="テキスト ボックス 1"/>
        <cdr:cNvSpPr txBox="1">
          <a:spLocks noChangeArrowheads="1"/>
        </cdr:cNvSpPr>
      </cdr:nvSpPr>
      <cdr:spPr>
        <a:xfrm>
          <a:off x="723900" y="2085975"/>
          <a:ext cx="1476375" cy="5048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未満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47</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4.3%</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0.34975</cdr:x>
      <cdr:y>0.79875</cdr:y>
    </cdr:from>
    <cdr:to>
      <cdr:x>0.606</cdr:x>
      <cdr:y>1</cdr:y>
    </cdr:to>
    <cdr:sp>
      <cdr:nvSpPr>
        <cdr:cNvPr id="8" name="テキスト ボックス 1"/>
        <cdr:cNvSpPr txBox="1">
          <a:spLocks noChangeArrowheads="1"/>
        </cdr:cNvSpPr>
      </cdr:nvSpPr>
      <cdr:spPr>
        <a:xfrm>
          <a:off x="2305050" y="2066925"/>
          <a:ext cx="1685925" cy="5238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1,000~5,000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227</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20.8%</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0.16775</cdr:x>
      <cdr:y>0.7035</cdr:y>
    </cdr:from>
    <cdr:to>
      <cdr:x>0.17275</cdr:x>
      <cdr:y>0.79875</cdr:y>
    </cdr:to>
    <cdr:sp>
      <cdr:nvSpPr>
        <cdr:cNvPr id="9" name="直線コネクタ 11"/>
        <cdr:cNvSpPr>
          <a:spLocks/>
        </cdr:cNvSpPr>
      </cdr:nvSpPr>
      <cdr:spPr>
        <a:xfrm rot="10800000" flipV="1">
          <a:off x="1104900" y="1819275"/>
          <a:ext cx="28575"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0.3095</cdr:x>
      <cdr:y>0.73825</cdr:y>
    </cdr:from>
    <cdr:to>
      <cdr:x>0.355</cdr:x>
      <cdr:y>0.80525</cdr:y>
    </cdr:to>
    <cdr:sp>
      <cdr:nvSpPr>
        <cdr:cNvPr id="10" name="直線コネクタ 13"/>
        <cdr:cNvSpPr>
          <a:spLocks/>
        </cdr:cNvSpPr>
      </cdr:nvSpPr>
      <cdr:spPr>
        <a:xfrm rot="16200000" flipH="1">
          <a:off x="2038350" y="1905000"/>
          <a:ext cx="2952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0.7605</cdr:x>
      <cdr:y>0.13625</cdr:y>
    </cdr:from>
    <cdr:to>
      <cdr:x>0.79625</cdr:x>
      <cdr:y>0.1975</cdr:y>
    </cdr:to>
    <cdr:sp>
      <cdr:nvSpPr>
        <cdr:cNvPr id="11" name="直線コネクタ 12"/>
        <cdr:cNvSpPr>
          <a:spLocks/>
        </cdr:cNvSpPr>
      </cdr:nvSpPr>
      <cdr:spPr>
        <a:xfrm rot="10800000">
          <a:off x="5010150" y="352425"/>
          <a:ext cx="23812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0.90575</cdr:x>
      <cdr:y>0.18025</cdr:y>
    </cdr:from>
    <cdr:to>
      <cdr:x>0.962</cdr:x>
      <cdr:y>0.24625</cdr:y>
    </cdr:to>
    <cdr:sp>
      <cdr:nvSpPr>
        <cdr:cNvPr id="12" name="直線コネクタ 14"/>
        <cdr:cNvSpPr>
          <a:spLocks/>
        </cdr:cNvSpPr>
      </cdr:nvSpPr>
      <cdr:spPr>
        <a:xfrm rot="10800000" flipV="1">
          <a:off x="5962650" y="466725"/>
          <a:ext cx="3714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-0.00775</cdr:x>
      <cdr:y>0.30375</cdr:y>
    </cdr:from>
    <cdr:to>
      <cdr:x>0.19175</cdr:x>
      <cdr:y>0.42025</cdr:y>
    </cdr:to>
    <cdr:sp>
      <cdr:nvSpPr>
        <cdr:cNvPr id="13" name="テキスト ボックス 1"/>
        <cdr:cNvSpPr txBox="1">
          <a:spLocks noChangeArrowheads="1"/>
        </cdr:cNvSpPr>
      </cdr:nvSpPr>
      <cdr:spPr>
        <a:xfrm>
          <a:off x="-47624" y="781050"/>
          <a:ext cx="1314450" cy="304800"/>
        </a:xfrm>
        <a:prstGeom prst="rect">
          <a:avLst/>
        </a:prstGeom>
        <a:noFill/>
        <a:ln w="9525" cmpd="sng">
          <a:noFill/>
        </a:ln>
      </cdr:spPr>
      <c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3,399</a:t>
          </a:r>
          <a:r>
            <a:rPr lang="en-US" cap="none" sz="1400" b="0" i="0" u="none" baseline="0">
              <a:solidFill>
                <a:srgbClr val="000000"/>
              </a:solidFill>
              <a:latin typeface="ＭＳ Ｐゴシック"/>
              <a:ea typeface="ＭＳ Ｐゴシック"/>
              <a:cs typeface="ＭＳ Ｐゴシック"/>
            </a:rPr>
            <a:t>経営体）</a:t>
          </a:r>
        </a:p>
      </cdr:txBody>
    </cdr:sp>
  </cdr:relSizeAnchor>
  <cdr:relSizeAnchor xmlns:cdr="http://schemas.openxmlformats.org/drawingml/2006/chartDrawing">
    <cdr:from>
      <cdr:x>-0.00775</cdr:x>
      <cdr:y>0.69425</cdr:y>
    </cdr:from>
    <cdr:to>
      <cdr:x>0.19175</cdr:x>
      <cdr:y>0.8115</cdr:y>
    </cdr:to>
    <cdr:sp>
      <cdr:nvSpPr>
        <cdr:cNvPr id="14" name="テキスト ボックス 1"/>
        <cdr:cNvSpPr txBox="1">
          <a:spLocks noChangeArrowheads="1"/>
        </cdr:cNvSpPr>
      </cdr:nvSpPr>
      <cdr:spPr>
        <a:xfrm>
          <a:off x="-47624" y="1790700"/>
          <a:ext cx="1314450" cy="304800"/>
        </a:xfrm>
        <a:prstGeom prst="rect">
          <a:avLst/>
        </a:prstGeom>
        <a:noFill/>
        <a:ln w="9525" cmpd="sng">
          <a:noFill/>
        </a:ln>
      </cdr:spPr>
      <c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1,092</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20</xdr:row>
      <xdr:rowOff>114300</xdr:rowOff>
    </xdr:from>
    <xdr:to>
      <xdr:col>8</xdr:col>
      <xdr:colOff>476250</xdr:colOff>
      <xdr:row>35</xdr:row>
      <xdr:rowOff>133350</xdr:rowOff>
    </xdr:to>
    <xdr:graphicFrame>
      <xdr:nvGraphicFramePr>
        <xdr:cNvPr id="1" name="グラフ 4"/>
        <xdr:cNvGraphicFramePr/>
      </xdr:nvGraphicFramePr>
      <xdr:xfrm>
        <a:off x="419100" y="3895725"/>
        <a:ext cx="6591300" cy="2590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0.192</cdr:y>
    </cdr:from>
    <cdr:to>
      <cdr:x>0.55025</cdr:x>
      <cdr:y>0.27125</cdr:y>
    </cdr:to>
    <cdr:sp>
      <cdr:nvSpPr>
        <cdr:cNvPr id="1" name="テキスト ボックス 1"/>
        <cdr:cNvSpPr txBox="1">
          <a:spLocks noChangeArrowheads="1"/>
        </cdr:cNvSpPr>
      </cdr:nvSpPr>
      <cdr:spPr>
        <a:xfrm>
          <a:off x="1171575" y="485775"/>
          <a:ext cx="2447925" cy="200025"/>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未満</a:t>
          </a:r>
        </a:p>
      </cdr:txBody>
    </cdr:sp>
  </cdr:relSizeAnchor>
  <cdr:relSizeAnchor xmlns:cdr="http://schemas.openxmlformats.org/drawingml/2006/chartDrawing">
    <cdr:from>
      <cdr:x>0.55925</cdr:x>
      <cdr:y>0.20325</cdr:y>
    </cdr:from>
    <cdr:to>
      <cdr:x>0.775</cdr:x>
      <cdr:y>0.279</cdr:y>
    </cdr:to>
    <cdr:sp>
      <cdr:nvSpPr>
        <cdr:cNvPr id="2" name="テキスト ボックス 1"/>
        <cdr:cNvSpPr txBox="1">
          <a:spLocks noChangeArrowheads="1"/>
        </cdr:cNvSpPr>
      </cdr:nvSpPr>
      <cdr:spPr>
        <a:xfrm>
          <a:off x="3686175" y="514350"/>
          <a:ext cx="1419225" cy="190500"/>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1,000~5,000m</a:t>
          </a:r>
          <a:r>
            <a:rPr lang="en-US" cap="none" sz="1400" b="0" i="0" u="none" baseline="30000">
              <a:solidFill>
                <a:srgbClr val="000000"/>
              </a:solidFill>
              <a:latin typeface="Calibri"/>
              <a:ea typeface="Calibri"/>
              <a:cs typeface="Calibri"/>
            </a:rPr>
            <a:t>3</a:t>
          </a:r>
        </a:p>
      </cdr:txBody>
    </cdr:sp>
  </cdr:relSizeAnchor>
  <cdr:relSizeAnchor xmlns:cdr="http://schemas.openxmlformats.org/drawingml/2006/chartDrawing">
    <cdr:from>
      <cdr:x>0.524</cdr:x>
      <cdr:y>0.585</cdr:y>
    </cdr:from>
    <cdr:to>
      <cdr:x>0.916</cdr:x>
      <cdr:y>0.66575</cdr:y>
    </cdr:to>
    <cdr:sp>
      <cdr:nvSpPr>
        <cdr:cNvPr id="3" name="テキスト ボックス 1"/>
        <cdr:cNvSpPr txBox="1">
          <a:spLocks noChangeArrowheads="1"/>
        </cdr:cNvSpPr>
      </cdr:nvSpPr>
      <cdr:spPr>
        <a:xfrm>
          <a:off x="3448050" y="1485900"/>
          <a:ext cx="2581275" cy="209550"/>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10,000m</a:t>
          </a:r>
          <a:r>
            <a:rPr lang="en-US" cap="none" sz="1400" b="0" i="0" u="none" baseline="3000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以上</a:t>
          </a:r>
        </a:p>
      </cdr:txBody>
    </cdr:sp>
  </cdr:relSizeAnchor>
  <cdr:relSizeAnchor xmlns:cdr="http://schemas.openxmlformats.org/drawingml/2006/chartDrawing">
    <cdr:from>
      <cdr:x>0.35925</cdr:x>
      <cdr:y>0.60575</cdr:y>
    </cdr:from>
    <cdr:to>
      <cdr:x>0.58625</cdr:x>
      <cdr:y>0.6785</cdr:y>
    </cdr:to>
    <cdr:sp>
      <cdr:nvSpPr>
        <cdr:cNvPr id="4" name="テキスト ボックス 1"/>
        <cdr:cNvSpPr txBox="1">
          <a:spLocks noChangeArrowheads="1"/>
        </cdr:cNvSpPr>
      </cdr:nvSpPr>
      <cdr:spPr>
        <a:xfrm>
          <a:off x="2362200" y="1533525"/>
          <a:ext cx="1495425" cy="180975"/>
        </a:xfrm>
        <a:prstGeom prst="rect">
          <a:avLst/>
        </a:prstGeom>
        <a:noFill/>
        <a:ln w="9525" cmpd="sng">
          <a:noFill/>
        </a:ln>
      </cdr:spPr>
      <cdr:txBody>
        <a:bodyPr vertOverflow="clip" wrap="square" anchor="ctr"/>
        <a:p>
          <a:pPr algn="ctr">
            <a:defRPr/>
          </a:pPr>
          <a:r>
            <a:rPr lang="en-US" cap="none" sz="1400" b="0" i="0" u="none" baseline="0">
              <a:solidFill>
                <a:srgbClr val="000000"/>
              </a:solidFill>
              <a:latin typeface="Calibri"/>
              <a:ea typeface="Calibri"/>
              <a:cs typeface="Calibri"/>
            </a:rPr>
            <a:t>5,000~10,000m</a:t>
          </a:r>
          <a:r>
            <a:rPr lang="en-US" cap="none" sz="1400" b="0" i="0" u="none" baseline="30000">
              <a:solidFill>
                <a:srgbClr val="000000"/>
              </a:solidFill>
              <a:latin typeface="Calibri"/>
              <a:ea typeface="Calibri"/>
              <a:cs typeface="Calibri"/>
            </a:rPr>
            <a:t>3</a:t>
          </a:r>
        </a:p>
      </cdr:txBody>
    </cdr:sp>
  </cdr:relSizeAnchor>
  <cdr:relSizeAnchor xmlns:cdr="http://schemas.openxmlformats.org/drawingml/2006/chartDrawing">
    <cdr:from>
      <cdr:x>0.5225</cdr:x>
      <cdr:y>-0.01725</cdr:y>
    </cdr:from>
    <cdr:to>
      <cdr:x>0.759</cdr:x>
      <cdr:y>0.1835</cdr:y>
    </cdr:to>
    <cdr:sp>
      <cdr:nvSpPr>
        <cdr:cNvPr id="5" name="テキスト ボックス 6"/>
        <cdr:cNvSpPr txBox="1">
          <a:spLocks noChangeArrowheads="1"/>
        </cdr:cNvSpPr>
      </cdr:nvSpPr>
      <cdr:spPr>
        <a:xfrm>
          <a:off x="3438525" y="-38099"/>
          <a:ext cx="1562100" cy="51435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5,000~10,000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331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8.9%</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0.80425</cdr:x>
      <cdr:y>-0.02075</cdr:y>
    </cdr:from>
    <cdr:to>
      <cdr:x>1</cdr:x>
      <cdr:y>0.177</cdr:y>
    </cdr:to>
    <cdr:sp>
      <cdr:nvSpPr>
        <cdr:cNvPr id="6" name="テキスト ボックス 1"/>
        <cdr:cNvSpPr txBox="1">
          <a:spLocks noChangeArrowheads="1"/>
        </cdr:cNvSpPr>
      </cdr:nvSpPr>
      <cdr:spPr>
        <a:xfrm>
          <a:off x="5295900" y="-47624"/>
          <a:ext cx="1314450" cy="50482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以上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224</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6.0%</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0.106</cdr:x>
      <cdr:y>0.79625</cdr:y>
    </cdr:from>
    <cdr:to>
      <cdr:x>0.32925</cdr:x>
      <cdr:y>1</cdr:y>
    </cdr:to>
    <cdr:sp>
      <cdr:nvSpPr>
        <cdr:cNvPr id="7" name="テキスト ボックス 1"/>
        <cdr:cNvSpPr txBox="1">
          <a:spLocks noChangeArrowheads="1"/>
        </cdr:cNvSpPr>
      </cdr:nvSpPr>
      <cdr:spPr>
        <a:xfrm>
          <a:off x="695325" y="2019300"/>
          <a:ext cx="1466850" cy="5238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未満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67</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6.7%</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0.34975</cdr:x>
      <cdr:y>0.78925</cdr:y>
    </cdr:from>
    <cdr:to>
      <cdr:x>0.606</cdr:x>
      <cdr:y>0.9905</cdr:y>
    </cdr:to>
    <cdr:sp>
      <cdr:nvSpPr>
        <cdr:cNvPr id="8" name="テキスト ボックス 1"/>
        <cdr:cNvSpPr txBox="1">
          <a:spLocks noChangeArrowheads="1"/>
        </cdr:cNvSpPr>
      </cdr:nvSpPr>
      <cdr:spPr>
        <a:xfrm>
          <a:off x="2305050" y="2000250"/>
          <a:ext cx="1685925" cy="51435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400" b="0" i="0" u="none" baseline="0">
              <a:solidFill>
                <a:srgbClr val="000000"/>
              </a:solidFill>
              <a:latin typeface="Calibri"/>
              <a:ea typeface="Calibri"/>
              <a:cs typeface="Calibri"/>
            </a:rPr>
            <a:t>1,000~5,000</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286</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28.9%</a:t>
          </a:r>
          <a:r>
            <a:rPr lang="en-US" cap="none" sz="14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0.191</cdr:x>
      <cdr:y>0.6965</cdr:y>
    </cdr:from>
    <cdr:to>
      <cdr:x>0.196</cdr:x>
      <cdr:y>0.7915</cdr:y>
    </cdr:to>
    <cdr:sp>
      <cdr:nvSpPr>
        <cdr:cNvPr id="9" name="直線コネクタ 11"/>
        <cdr:cNvSpPr>
          <a:spLocks/>
        </cdr:cNvSpPr>
      </cdr:nvSpPr>
      <cdr:spPr>
        <a:xfrm rot="10800000" flipV="1">
          <a:off x="1257300" y="1762125"/>
          <a:ext cx="28575"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0.3045</cdr:x>
      <cdr:y>0.752</cdr:y>
    </cdr:from>
    <cdr:to>
      <cdr:x>0.3475</cdr:x>
      <cdr:y>0.8185</cdr:y>
    </cdr:to>
    <cdr:sp>
      <cdr:nvSpPr>
        <cdr:cNvPr id="10" name="直線コネクタ 13"/>
        <cdr:cNvSpPr>
          <a:spLocks/>
        </cdr:cNvSpPr>
      </cdr:nvSpPr>
      <cdr:spPr>
        <a:xfrm rot="16200000" flipH="1">
          <a:off x="2000250" y="1905000"/>
          <a:ext cx="28575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0.7605</cdr:x>
      <cdr:y>0.136</cdr:y>
    </cdr:from>
    <cdr:to>
      <cdr:x>0.79625</cdr:x>
      <cdr:y>0.19675</cdr:y>
    </cdr:to>
    <cdr:sp>
      <cdr:nvSpPr>
        <cdr:cNvPr id="11" name="直線コネクタ 12"/>
        <cdr:cNvSpPr>
          <a:spLocks/>
        </cdr:cNvSpPr>
      </cdr:nvSpPr>
      <cdr:spPr>
        <a:xfrm rot="10800000">
          <a:off x="5010150" y="342900"/>
          <a:ext cx="238125"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0.90575</cdr:x>
      <cdr:y>0.1795</cdr:y>
    </cdr:from>
    <cdr:to>
      <cdr:x>0.962</cdr:x>
      <cdr:y>0.24675</cdr:y>
    </cdr:to>
    <cdr:sp>
      <cdr:nvSpPr>
        <cdr:cNvPr id="12" name="直線コネクタ 14"/>
        <cdr:cNvSpPr>
          <a:spLocks/>
        </cdr:cNvSpPr>
      </cdr:nvSpPr>
      <cdr:spPr>
        <a:xfrm rot="10800000" flipV="1">
          <a:off x="5962650" y="447675"/>
          <a:ext cx="3714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-0.00775</cdr:x>
      <cdr:y>0.3035</cdr:y>
    </cdr:from>
    <cdr:to>
      <cdr:x>0.19175</cdr:x>
      <cdr:y>0.42075</cdr:y>
    </cdr:to>
    <cdr:sp>
      <cdr:nvSpPr>
        <cdr:cNvPr id="13" name="テキスト ボックス 1"/>
        <cdr:cNvSpPr txBox="1">
          <a:spLocks noChangeArrowheads="1"/>
        </cdr:cNvSpPr>
      </cdr:nvSpPr>
      <cdr:spPr>
        <a:xfrm>
          <a:off x="-47624" y="771525"/>
          <a:ext cx="1314450" cy="295275"/>
        </a:xfrm>
        <a:prstGeom prst="rect">
          <a:avLst/>
        </a:prstGeom>
        <a:noFill/>
        <a:ln w="9525" cmpd="sng">
          <a:noFill/>
        </a:ln>
      </cdr:spPr>
      <c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3,730</a:t>
          </a:r>
          <a:r>
            <a:rPr lang="en-US" cap="none" sz="1400" b="0" i="0" u="none" baseline="0">
              <a:solidFill>
                <a:srgbClr val="000000"/>
              </a:solidFill>
              <a:latin typeface="ＭＳ Ｐゴシック"/>
              <a:ea typeface="ＭＳ Ｐゴシック"/>
              <a:cs typeface="ＭＳ Ｐゴシック"/>
            </a:rPr>
            <a:t>経営体）</a:t>
          </a:r>
        </a:p>
      </cdr:txBody>
    </cdr:sp>
  </cdr:relSizeAnchor>
  <cdr:relSizeAnchor xmlns:cdr="http://schemas.openxmlformats.org/drawingml/2006/chartDrawing">
    <cdr:from>
      <cdr:x>-0.00775</cdr:x>
      <cdr:y>0.69425</cdr:y>
    </cdr:from>
    <cdr:to>
      <cdr:x>0.19175</cdr:x>
      <cdr:y>0.812</cdr:y>
    </cdr:to>
    <cdr:sp>
      <cdr:nvSpPr>
        <cdr:cNvPr id="14" name="テキスト ボックス 1"/>
        <cdr:cNvSpPr txBox="1">
          <a:spLocks noChangeArrowheads="1"/>
        </cdr:cNvSpPr>
      </cdr:nvSpPr>
      <cdr:spPr>
        <a:xfrm>
          <a:off x="-47624" y="1762125"/>
          <a:ext cx="1314450" cy="295275"/>
        </a:xfrm>
        <a:prstGeom prst="rect">
          <a:avLst/>
        </a:prstGeom>
        <a:noFill/>
        <a:ln w="9525" cmpd="sng">
          <a:noFill/>
        </a:ln>
      </cdr:spPr>
      <c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992</a:t>
          </a:r>
          <a:r>
            <a:rPr lang="en-US" cap="none" sz="1400" b="0" i="0" u="none" baseline="0">
              <a:solidFill>
                <a:srgbClr val="000000"/>
              </a:solidFill>
              <a:latin typeface="ＭＳ Ｐゴシック"/>
              <a:ea typeface="ＭＳ Ｐゴシック"/>
              <a:cs typeface="ＭＳ Ｐゴシック"/>
            </a:rPr>
            <a:t>万</a:t>
          </a:r>
          <a:r>
            <a:rPr lang="en-US" cap="none" sz="1400" b="0" i="0" u="none" baseline="0">
              <a:solidFill>
                <a:srgbClr val="000000"/>
              </a:solidFill>
              <a:latin typeface="Calibri"/>
              <a:ea typeface="Calibri"/>
              <a:cs typeface="Calibri"/>
            </a:rPr>
            <a:t>m</a:t>
          </a:r>
          <a:r>
            <a:rPr lang="en-US" cap="none" sz="1400" b="0" i="0" u="none" baseline="3000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20</xdr:row>
      <xdr:rowOff>123825</xdr:rowOff>
    </xdr:from>
    <xdr:to>
      <xdr:col>8</xdr:col>
      <xdr:colOff>695325</xdr:colOff>
      <xdr:row>35</xdr:row>
      <xdr:rowOff>95250</xdr:rowOff>
    </xdr:to>
    <xdr:graphicFrame>
      <xdr:nvGraphicFramePr>
        <xdr:cNvPr id="1" name="グラフ 4"/>
        <xdr:cNvGraphicFramePr/>
      </xdr:nvGraphicFramePr>
      <xdr:xfrm>
        <a:off x="638175" y="3905250"/>
        <a:ext cx="6591300" cy="2543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view="pageBreakPreview" zoomScale="115" zoomScaleSheetLayoutView="115" zoomScalePageLayoutView="0" workbookViewId="0" topLeftCell="A30">
      <selection activeCell="K26" sqref="K26"/>
    </sheetView>
  </sheetViews>
  <sheetFormatPr defaultColWidth="9.00390625" defaultRowHeight="13.5"/>
  <cols>
    <col min="2" max="2" width="20.375" style="0" bestFit="1" customWidth="1"/>
    <col min="4" max="4" width="9.875" style="0" customWidth="1"/>
    <col min="8" max="8" width="10.50390625" style="0" bestFit="1" customWidth="1"/>
    <col min="9" max="9" width="9.125" style="0" bestFit="1" customWidth="1"/>
    <col min="10" max="10" width="10.50390625" style="0" bestFit="1" customWidth="1"/>
    <col min="11" max="11" width="9.125" style="0" bestFit="1" customWidth="1"/>
    <col min="12" max="12" width="10.50390625" style="0" bestFit="1" customWidth="1"/>
    <col min="13" max="13" width="2.375" style="0" customWidth="1"/>
    <col min="15" max="15" width="9.125" style="0" bestFit="1" customWidth="1"/>
    <col min="16" max="16" width="10.50390625" style="0" bestFit="1" customWidth="1"/>
    <col min="20" max="20" width="9.25390625" style="0" bestFit="1" customWidth="1"/>
  </cols>
  <sheetData>
    <row r="1" ht="17.25">
      <c r="A1" s="5" t="s">
        <v>22</v>
      </c>
    </row>
    <row r="2" ht="14.25" thickBot="1"/>
    <row r="3" spans="1:12" ht="13.5">
      <c r="A3" s="39"/>
      <c r="B3" s="40"/>
      <c r="C3" s="43" t="s">
        <v>0</v>
      </c>
      <c r="D3" s="44"/>
      <c r="E3" s="33" t="s">
        <v>18</v>
      </c>
      <c r="F3" s="34"/>
      <c r="G3" s="33" t="s">
        <v>15</v>
      </c>
      <c r="H3" s="34"/>
      <c r="I3" s="33" t="s">
        <v>16</v>
      </c>
      <c r="J3" s="34"/>
      <c r="K3" s="33" t="s">
        <v>17</v>
      </c>
      <c r="L3" s="34"/>
    </row>
    <row r="4" spans="1:12" ht="14.25" thickBot="1">
      <c r="A4" s="41"/>
      <c r="B4" s="42"/>
      <c r="C4" s="6" t="s">
        <v>1</v>
      </c>
      <c r="D4" s="7" t="s">
        <v>2</v>
      </c>
      <c r="E4" s="6" t="s">
        <v>1</v>
      </c>
      <c r="F4" s="7" t="s">
        <v>2</v>
      </c>
      <c r="G4" s="6" t="s">
        <v>1</v>
      </c>
      <c r="H4" s="7" t="s">
        <v>2</v>
      </c>
      <c r="I4" s="6" t="s">
        <v>1</v>
      </c>
      <c r="J4" s="7" t="s">
        <v>2</v>
      </c>
      <c r="K4" s="6" t="s">
        <v>1</v>
      </c>
      <c r="L4" s="7" t="s">
        <v>2</v>
      </c>
    </row>
    <row r="5" spans="1:12" ht="15">
      <c r="A5" s="35" t="s">
        <v>3</v>
      </c>
      <c r="B5" s="8" t="s">
        <v>4</v>
      </c>
      <c r="C5" s="12">
        <f>SUM(E5,G5,I5,K5)</f>
        <v>1</v>
      </c>
      <c r="D5" s="13">
        <f>SUM(F5,H5,J5,L5)</f>
        <v>4000</v>
      </c>
      <c r="E5" s="12">
        <f>195-195</f>
        <v>0</v>
      </c>
      <c r="F5" s="13">
        <v>0</v>
      </c>
      <c r="G5" s="12">
        <v>1</v>
      </c>
      <c r="H5" s="13">
        <v>4000</v>
      </c>
      <c r="I5" s="12">
        <v>0</v>
      </c>
      <c r="J5" s="13">
        <v>0</v>
      </c>
      <c r="K5" s="12">
        <v>0</v>
      </c>
      <c r="L5" s="13">
        <v>0</v>
      </c>
    </row>
    <row r="6" spans="1:12" ht="15">
      <c r="A6" s="36"/>
      <c r="B6" s="9" t="s">
        <v>5</v>
      </c>
      <c r="C6" s="14">
        <f aca="true" t="shared" si="0" ref="C6:D13">SUM(E6,G6,I6,K6)</f>
        <v>841</v>
      </c>
      <c r="D6" s="15">
        <f t="shared" si="0"/>
        <v>5354199</v>
      </c>
      <c r="E6" s="14">
        <v>203</v>
      </c>
      <c r="F6" s="15">
        <v>76571</v>
      </c>
      <c r="G6" s="14">
        <v>331</v>
      </c>
      <c r="H6" s="15">
        <v>836726</v>
      </c>
      <c r="I6" s="14">
        <v>156</v>
      </c>
      <c r="J6" s="15">
        <v>1100032</v>
      </c>
      <c r="K6" s="14">
        <v>151</v>
      </c>
      <c r="L6" s="15">
        <v>3340870</v>
      </c>
    </row>
    <row r="7" spans="1:12" ht="13.5" customHeight="1">
      <c r="A7" s="36"/>
      <c r="B7" s="9" t="s">
        <v>6</v>
      </c>
      <c r="C7" s="14">
        <f t="shared" si="0"/>
        <v>0</v>
      </c>
      <c r="D7" s="15">
        <f t="shared" si="0"/>
        <v>0</v>
      </c>
      <c r="E7" s="14">
        <f>94-94</f>
        <v>0</v>
      </c>
      <c r="F7" s="15">
        <v>0</v>
      </c>
      <c r="G7" s="14">
        <v>0</v>
      </c>
      <c r="H7" s="15">
        <v>0</v>
      </c>
      <c r="I7" s="14">
        <v>0</v>
      </c>
      <c r="J7" s="15">
        <v>0</v>
      </c>
      <c r="K7" s="14">
        <v>0</v>
      </c>
      <c r="L7" s="15">
        <v>0</v>
      </c>
    </row>
    <row r="8" spans="1:12" ht="15">
      <c r="A8" s="36"/>
      <c r="B8" s="9" t="s">
        <v>7</v>
      </c>
      <c r="C8" s="14">
        <f t="shared" si="0"/>
        <v>497</v>
      </c>
      <c r="D8" s="15">
        <f t="shared" si="0"/>
        <v>3059734</v>
      </c>
      <c r="E8" s="14">
        <v>134</v>
      </c>
      <c r="F8" s="15">
        <v>49980</v>
      </c>
      <c r="G8" s="14">
        <v>186</v>
      </c>
      <c r="H8" s="15">
        <v>487520</v>
      </c>
      <c r="I8" s="14">
        <v>85</v>
      </c>
      <c r="J8" s="15">
        <v>597192</v>
      </c>
      <c r="K8" s="14">
        <v>92</v>
      </c>
      <c r="L8" s="15">
        <v>1925042</v>
      </c>
    </row>
    <row r="9" spans="1:12" ht="15">
      <c r="A9" s="36"/>
      <c r="B9" s="9" t="s">
        <v>8</v>
      </c>
      <c r="C9" s="14">
        <f t="shared" si="0"/>
        <v>25</v>
      </c>
      <c r="D9" s="15">
        <f t="shared" si="0"/>
        <v>110429</v>
      </c>
      <c r="E9" s="14">
        <v>5</v>
      </c>
      <c r="F9" s="15">
        <v>745</v>
      </c>
      <c r="G9" s="14">
        <v>10</v>
      </c>
      <c r="H9" s="15">
        <v>27253</v>
      </c>
      <c r="I9" s="14">
        <v>7</v>
      </c>
      <c r="J9" s="15">
        <v>46731</v>
      </c>
      <c r="K9" s="14">
        <v>3</v>
      </c>
      <c r="L9" s="15">
        <v>35700</v>
      </c>
    </row>
    <row r="10" spans="1:12" ht="15">
      <c r="A10" s="36"/>
      <c r="B10" s="9" t="s">
        <v>9</v>
      </c>
      <c r="C10" s="14">
        <f t="shared" si="0"/>
        <v>24</v>
      </c>
      <c r="D10" s="15">
        <f t="shared" si="0"/>
        <v>68909</v>
      </c>
      <c r="E10" s="14">
        <v>15</v>
      </c>
      <c r="F10" s="15">
        <v>4860</v>
      </c>
      <c r="G10" s="14">
        <v>4</v>
      </c>
      <c r="H10" s="15">
        <v>8764</v>
      </c>
      <c r="I10" s="14">
        <v>3</v>
      </c>
      <c r="J10" s="15">
        <v>20160</v>
      </c>
      <c r="K10" s="14">
        <v>2</v>
      </c>
      <c r="L10" s="15">
        <v>35125</v>
      </c>
    </row>
    <row r="11" spans="1:12" ht="15">
      <c r="A11" s="36" t="s">
        <v>10</v>
      </c>
      <c r="B11" s="9" t="s">
        <v>11</v>
      </c>
      <c r="C11" s="14">
        <f t="shared" si="0"/>
        <v>1994</v>
      </c>
      <c r="D11" s="15">
        <f t="shared" si="0"/>
        <v>2279184</v>
      </c>
      <c r="E11" s="14">
        <v>1471</v>
      </c>
      <c r="F11" s="15">
        <v>331711</v>
      </c>
      <c r="G11" s="14">
        <v>434</v>
      </c>
      <c r="H11" s="15">
        <v>906941</v>
      </c>
      <c r="I11" s="14">
        <v>62</v>
      </c>
      <c r="J11" s="15">
        <v>378552</v>
      </c>
      <c r="K11" s="14">
        <v>27</v>
      </c>
      <c r="L11" s="15">
        <v>661980</v>
      </c>
    </row>
    <row r="12" spans="1:12" ht="15">
      <c r="A12" s="36"/>
      <c r="B12" s="9" t="s">
        <v>12</v>
      </c>
      <c r="C12" s="14">
        <f>SUM(E12,G12,I12,K12)</f>
        <v>1750</v>
      </c>
      <c r="D12" s="15">
        <f t="shared" si="0"/>
        <v>1853084</v>
      </c>
      <c r="E12" s="14">
        <v>1351</v>
      </c>
      <c r="F12" s="15">
        <v>285554</v>
      </c>
      <c r="G12" s="14">
        <v>328</v>
      </c>
      <c r="H12" s="15">
        <v>653110</v>
      </c>
      <c r="I12" s="14">
        <v>48</v>
      </c>
      <c r="J12" s="15">
        <v>298440</v>
      </c>
      <c r="K12" s="14">
        <v>23</v>
      </c>
      <c r="L12" s="15">
        <v>615980</v>
      </c>
    </row>
    <row r="13" spans="1:12" ht="15.75" thickBot="1">
      <c r="A13" s="10" t="s">
        <v>13</v>
      </c>
      <c r="B13" s="11" t="s">
        <v>14</v>
      </c>
      <c r="C13" s="16">
        <f t="shared" si="0"/>
        <v>17</v>
      </c>
      <c r="D13" s="17">
        <f t="shared" si="0"/>
        <v>39427</v>
      </c>
      <c r="E13" s="16">
        <f>1667-1652</f>
        <v>15</v>
      </c>
      <c r="F13" s="17">
        <v>3298</v>
      </c>
      <c r="G13" s="16">
        <v>1</v>
      </c>
      <c r="H13" s="17">
        <v>3089</v>
      </c>
      <c r="I13" s="16">
        <v>0</v>
      </c>
      <c r="J13" s="17">
        <v>0</v>
      </c>
      <c r="K13" s="16">
        <v>1</v>
      </c>
      <c r="L13" s="17">
        <v>33040</v>
      </c>
    </row>
    <row r="14" spans="1:12" ht="15.75" thickBot="1">
      <c r="A14" s="37" t="s">
        <v>0</v>
      </c>
      <c r="B14" s="38"/>
      <c r="C14" s="18">
        <f>SUM(E14,G14,I14,K14)</f>
        <v>3399</v>
      </c>
      <c r="D14" s="19">
        <f>SUM(F14,H14,J14,L14)</f>
        <v>10915882</v>
      </c>
      <c r="E14" s="18">
        <f aca="true" t="shared" si="1" ref="E14:L14">SUM(E5:E11,E13)</f>
        <v>1843</v>
      </c>
      <c r="F14" s="19">
        <f t="shared" si="1"/>
        <v>467165</v>
      </c>
      <c r="G14" s="18">
        <f t="shared" si="1"/>
        <v>967</v>
      </c>
      <c r="H14" s="19">
        <f t="shared" si="1"/>
        <v>2274293</v>
      </c>
      <c r="I14" s="18">
        <f t="shared" si="1"/>
        <v>313</v>
      </c>
      <c r="J14" s="19">
        <f t="shared" si="1"/>
        <v>2142667</v>
      </c>
      <c r="K14" s="18">
        <f t="shared" si="1"/>
        <v>276</v>
      </c>
      <c r="L14" s="19">
        <f t="shared" si="1"/>
        <v>6031757</v>
      </c>
    </row>
    <row r="15" ht="15">
      <c r="D15" s="26">
        <f>D14/10000</f>
        <v>1091.5882</v>
      </c>
    </row>
    <row r="16" spans="2:11" ht="13.5">
      <c r="B16" s="4"/>
      <c r="C16" s="4" t="s">
        <v>1</v>
      </c>
      <c r="D16" s="4" t="s">
        <v>2</v>
      </c>
      <c r="E16" s="4" t="s">
        <v>2</v>
      </c>
      <c r="F16" s="4" t="s">
        <v>1</v>
      </c>
      <c r="I16" s="29" t="s">
        <v>23</v>
      </c>
      <c r="J16" s="29" t="s">
        <v>2</v>
      </c>
      <c r="K16" s="29" t="s">
        <v>26</v>
      </c>
    </row>
    <row r="17" spans="2:21" ht="15">
      <c r="B17" s="22" t="s">
        <v>19</v>
      </c>
      <c r="C17" s="20">
        <f>SUM(E14)</f>
        <v>1843</v>
      </c>
      <c r="D17" s="20">
        <f>SUM(F14)</f>
        <v>467165</v>
      </c>
      <c r="E17" s="21">
        <f>D17/D14*100</f>
        <v>4.279681660171849</v>
      </c>
      <c r="F17" s="21">
        <f>C17/C14*100</f>
        <v>54.22182994998529</v>
      </c>
      <c r="G17" s="27">
        <f>D17/10000</f>
        <v>46.7165</v>
      </c>
      <c r="I17" s="29" t="s">
        <v>24</v>
      </c>
      <c r="J17" s="29">
        <v>1853084</v>
      </c>
      <c r="K17" s="32">
        <f>J17/$J$20</f>
        <v>0.1697603546832038</v>
      </c>
      <c r="P17" s="1"/>
      <c r="Q17" s="1"/>
      <c r="R17" s="1"/>
      <c r="S17" s="1"/>
      <c r="T17" s="1"/>
      <c r="U17" s="1"/>
    </row>
    <row r="18" spans="2:21" ht="15">
      <c r="B18" s="23" t="s">
        <v>20</v>
      </c>
      <c r="C18" s="20">
        <f>SUM(G14)</f>
        <v>967</v>
      </c>
      <c r="D18" s="20">
        <f>SUM(H14)</f>
        <v>2274293</v>
      </c>
      <c r="E18" s="21">
        <f>D18/D14*100</f>
        <v>20.834715875455597</v>
      </c>
      <c r="F18" s="21">
        <f>C18/C14*100</f>
        <v>28.449543983524567</v>
      </c>
      <c r="G18" s="27">
        <f>D18/10000</f>
        <v>227.4293</v>
      </c>
      <c r="I18" s="29" t="s">
        <v>7</v>
      </c>
      <c r="J18" s="30">
        <v>3059734</v>
      </c>
      <c r="K18" s="32">
        <f>J18/$J$20</f>
        <v>0.28030112454495204</v>
      </c>
      <c r="P18" s="1"/>
      <c r="Q18" s="1"/>
      <c r="R18" s="1"/>
      <c r="S18" s="1"/>
      <c r="T18" s="1"/>
      <c r="U18" s="1"/>
    </row>
    <row r="19" spans="2:21" ht="15">
      <c r="B19" s="24" t="s">
        <v>21</v>
      </c>
      <c r="C19" s="20">
        <f>SUM(I14)</f>
        <v>313</v>
      </c>
      <c r="D19" s="20">
        <f>SUM(J14)</f>
        <v>2142667</v>
      </c>
      <c r="E19" s="21">
        <f>D19/D14*100</f>
        <v>19.628894852472754</v>
      </c>
      <c r="F19" s="21">
        <f>C19/C14*100</f>
        <v>9.20859076198882</v>
      </c>
      <c r="G19" s="27">
        <f>D19/10000</f>
        <v>214.2667</v>
      </c>
      <c r="I19" s="29" t="s">
        <v>25</v>
      </c>
      <c r="J19" s="30">
        <f>SUM(D5:D7,D9:D10)</f>
        <v>5537537</v>
      </c>
      <c r="K19" s="32">
        <f>J19/$J$20</f>
        <v>0.5072917607573991</v>
      </c>
      <c r="L19" s="2"/>
      <c r="P19" s="1"/>
      <c r="Q19" s="1"/>
      <c r="R19" s="1"/>
      <c r="S19" s="1"/>
      <c r="T19" s="1"/>
      <c r="U19" s="1"/>
    </row>
    <row r="20" spans="2:11" ht="15">
      <c r="B20" s="25" t="s">
        <v>17</v>
      </c>
      <c r="C20" s="20">
        <f>SUM(K14)</f>
        <v>276</v>
      </c>
      <c r="D20" s="20">
        <f>SUM(L14)</f>
        <v>6031757</v>
      </c>
      <c r="E20" s="21">
        <f>D20/D14*100</f>
        <v>55.2567076118998</v>
      </c>
      <c r="F20" s="21">
        <f>C20/C14*100</f>
        <v>8.120035304501325</v>
      </c>
      <c r="G20" s="27">
        <f>D20/10000</f>
        <v>603.1757</v>
      </c>
      <c r="I20" s="31" t="s">
        <v>27</v>
      </c>
      <c r="J20" s="28">
        <v>10915882</v>
      </c>
      <c r="K20" s="4"/>
    </row>
    <row r="21" spans="3:10" ht="13.5">
      <c r="C21" s="1"/>
      <c r="D21" s="1"/>
      <c r="E21" s="1"/>
      <c r="F21" s="1"/>
      <c r="G21" s="2"/>
      <c r="H21" s="2"/>
      <c r="I21" s="2"/>
      <c r="J21" s="2"/>
    </row>
    <row r="22" spans="3:10" ht="13.5">
      <c r="C22" s="1"/>
      <c r="D22" s="1"/>
      <c r="E22" s="1"/>
      <c r="F22" s="1"/>
      <c r="G22" s="2"/>
      <c r="H22" s="2"/>
      <c r="I22" s="2"/>
      <c r="J22" s="2"/>
    </row>
    <row r="23" spans="3:10" ht="13.5">
      <c r="C23" s="1"/>
      <c r="D23" s="1"/>
      <c r="E23" s="1"/>
      <c r="F23" s="1"/>
      <c r="G23" s="2"/>
      <c r="H23" s="2"/>
      <c r="I23" s="2"/>
      <c r="J23" s="2"/>
    </row>
    <row r="24" spans="3:10" ht="13.5">
      <c r="C24" s="1"/>
      <c r="D24" s="1"/>
      <c r="E24" s="1"/>
      <c r="F24" s="1"/>
      <c r="G24" s="2"/>
      <c r="H24" s="2"/>
      <c r="I24" s="2"/>
      <c r="J24" s="2"/>
    </row>
    <row r="25" spans="3:10" ht="13.5">
      <c r="C25" s="1"/>
      <c r="D25" s="1"/>
      <c r="E25" s="1"/>
      <c r="F25" s="1"/>
      <c r="G25" s="2"/>
      <c r="H25" s="2"/>
      <c r="I25" s="2"/>
      <c r="J25" s="2"/>
    </row>
    <row r="26" spans="3:10" ht="13.5">
      <c r="C26" s="1"/>
      <c r="D26" s="1"/>
      <c r="E26" s="1"/>
      <c r="F26" s="1"/>
      <c r="G26" s="2"/>
      <c r="H26" s="2"/>
      <c r="I26" s="2"/>
      <c r="J26" s="2"/>
    </row>
    <row r="27" spans="3:10" ht="13.5">
      <c r="C27" s="1"/>
      <c r="D27" s="1"/>
      <c r="E27" s="1"/>
      <c r="F27" s="1"/>
      <c r="G27" s="2"/>
      <c r="H27" s="2"/>
      <c r="I27" s="2"/>
      <c r="J27" s="2"/>
    </row>
    <row r="28" spans="3:12" ht="13.5">
      <c r="C28" s="2"/>
      <c r="D28" s="2"/>
      <c r="E28" s="2"/>
      <c r="F28" s="2"/>
      <c r="G28" s="2"/>
      <c r="H28" s="2"/>
      <c r="I28" s="2"/>
      <c r="J28" s="2"/>
      <c r="K28" s="2"/>
      <c r="L28" s="2"/>
    </row>
    <row r="45" spans="1:12" s="3" customFormat="1" ht="13.5">
      <c r="A45"/>
      <c r="B45"/>
      <c r="C45"/>
      <c r="D45"/>
      <c r="E45"/>
      <c r="F45"/>
      <c r="G45"/>
      <c r="H45"/>
      <c r="I45"/>
      <c r="J45"/>
      <c r="K45"/>
      <c r="L45"/>
    </row>
    <row r="47" spans="1:12" s="3" customFormat="1" ht="13.5">
      <c r="A47"/>
      <c r="B47"/>
      <c r="C47"/>
      <c r="D47"/>
      <c r="E47"/>
      <c r="F47"/>
      <c r="G47"/>
      <c r="H47"/>
      <c r="I47"/>
      <c r="J47"/>
      <c r="K47"/>
      <c r="L47"/>
    </row>
    <row r="49" spans="1:12" s="3" customFormat="1" ht="13.5">
      <c r="A49"/>
      <c r="B49"/>
      <c r="C49"/>
      <c r="D49"/>
      <c r="E49"/>
      <c r="F49"/>
      <c r="G49"/>
      <c r="H49"/>
      <c r="I49"/>
      <c r="J49"/>
      <c r="K49"/>
      <c r="L49"/>
    </row>
    <row r="50" spans="1:12" s="3" customFormat="1" ht="13.5">
      <c r="A50"/>
      <c r="B50"/>
      <c r="C50"/>
      <c r="D50"/>
      <c r="E50"/>
      <c r="F50"/>
      <c r="G50"/>
      <c r="H50"/>
      <c r="I50"/>
      <c r="J50"/>
      <c r="K50"/>
      <c r="L50"/>
    </row>
    <row r="52" spans="1:12" s="3" customFormat="1" ht="13.5">
      <c r="A52"/>
      <c r="B52"/>
      <c r="C52"/>
      <c r="D52"/>
      <c r="E52"/>
      <c r="F52"/>
      <c r="G52"/>
      <c r="H52"/>
      <c r="I52"/>
      <c r="J52"/>
      <c r="K52"/>
      <c r="L52"/>
    </row>
    <row r="53" spans="1:12" s="3" customFormat="1" ht="13.5">
      <c r="A53"/>
      <c r="B53"/>
      <c r="C53"/>
      <c r="D53"/>
      <c r="E53"/>
      <c r="F53"/>
      <c r="G53"/>
      <c r="H53"/>
      <c r="I53"/>
      <c r="J53"/>
      <c r="K53"/>
      <c r="L53"/>
    </row>
  </sheetData>
  <sheetProtection/>
  <mergeCells count="9">
    <mergeCell ref="G3:H3"/>
    <mergeCell ref="I3:J3"/>
    <mergeCell ref="K3:L3"/>
    <mergeCell ref="A5:A10"/>
    <mergeCell ref="A11:A12"/>
    <mergeCell ref="A14:B14"/>
    <mergeCell ref="A3:B4"/>
    <mergeCell ref="C3:D3"/>
    <mergeCell ref="E3:F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3"/>
  <sheetViews>
    <sheetView tabSelected="1" view="pageBreakPreview" zoomScale="115" zoomScaleSheetLayoutView="115" zoomScalePageLayoutView="0" workbookViewId="0" topLeftCell="A19">
      <selection activeCell="N25" sqref="N25:O25"/>
    </sheetView>
  </sheetViews>
  <sheetFormatPr defaultColWidth="9.00390625" defaultRowHeight="13.5"/>
  <cols>
    <col min="2" max="2" width="20.375" style="0" bestFit="1" customWidth="1"/>
    <col min="4" max="4" width="9.875" style="0" customWidth="1"/>
    <col min="8" max="8" width="10.50390625" style="0" bestFit="1" customWidth="1"/>
    <col min="9" max="9" width="9.125" style="0" bestFit="1" customWidth="1"/>
    <col min="10" max="10" width="10.50390625" style="0" bestFit="1" customWidth="1"/>
    <col min="11" max="11" width="9.125" style="0" bestFit="1" customWidth="1"/>
    <col min="12" max="12" width="10.50390625" style="0" bestFit="1" customWidth="1"/>
    <col min="13" max="13" width="2.375" style="0" customWidth="1"/>
    <col min="15" max="15" width="9.125" style="0" bestFit="1" customWidth="1"/>
    <col min="16" max="16" width="10.50390625" style="0" bestFit="1" customWidth="1"/>
    <col min="20" max="20" width="9.25390625" style="0" bestFit="1" customWidth="1"/>
  </cols>
  <sheetData>
    <row r="1" ht="17.25">
      <c r="A1" s="5" t="s">
        <v>22</v>
      </c>
    </row>
    <row r="2" ht="14.25" thickBot="1"/>
    <row r="3" spans="1:12" ht="13.5">
      <c r="A3" s="39"/>
      <c r="B3" s="40"/>
      <c r="C3" s="43" t="s">
        <v>0</v>
      </c>
      <c r="D3" s="44"/>
      <c r="E3" s="33" t="s">
        <v>18</v>
      </c>
      <c r="F3" s="34"/>
      <c r="G3" s="33" t="s">
        <v>15</v>
      </c>
      <c r="H3" s="34"/>
      <c r="I3" s="33" t="s">
        <v>16</v>
      </c>
      <c r="J3" s="34"/>
      <c r="K3" s="33" t="s">
        <v>17</v>
      </c>
      <c r="L3" s="34"/>
    </row>
    <row r="4" spans="1:12" ht="14.25" thickBot="1">
      <c r="A4" s="41"/>
      <c r="B4" s="42"/>
      <c r="C4" s="6" t="s">
        <v>1</v>
      </c>
      <c r="D4" s="7" t="s">
        <v>2</v>
      </c>
      <c r="E4" s="6" t="s">
        <v>1</v>
      </c>
      <c r="F4" s="7" t="s">
        <v>2</v>
      </c>
      <c r="G4" s="6" t="s">
        <v>1</v>
      </c>
      <c r="H4" s="7" t="s">
        <v>2</v>
      </c>
      <c r="I4" s="6" t="s">
        <v>1</v>
      </c>
      <c r="J4" s="7" t="s">
        <v>2</v>
      </c>
      <c r="K4" s="6" t="s">
        <v>1</v>
      </c>
      <c r="L4" s="7" t="s">
        <v>2</v>
      </c>
    </row>
    <row r="5" spans="1:12" ht="15">
      <c r="A5" s="35" t="s">
        <v>3</v>
      </c>
      <c r="B5" s="8" t="s">
        <v>4</v>
      </c>
      <c r="C5" s="12">
        <v>4</v>
      </c>
      <c r="D5" s="13">
        <v>4618</v>
      </c>
      <c r="E5" s="12">
        <v>1</v>
      </c>
      <c r="F5" s="13">
        <v>90</v>
      </c>
      <c r="G5" s="12">
        <v>3</v>
      </c>
      <c r="H5" s="13">
        <v>4528</v>
      </c>
      <c r="I5" s="12">
        <v>0</v>
      </c>
      <c r="J5" s="13">
        <v>0</v>
      </c>
      <c r="K5" s="12">
        <v>0</v>
      </c>
      <c r="L5" s="13">
        <v>0</v>
      </c>
    </row>
    <row r="6" spans="1:12" ht="15">
      <c r="A6" s="36"/>
      <c r="B6" s="9" t="s">
        <v>5</v>
      </c>
      <c r="C6" s="14">
        <v>1058</v>
      </c>
      <c r="D6" s="15">
        <v>4789972</v>
      </c>
      <c r="E6" s="14">
        <v>299</v>
      </c>
      <c r="F6" s="15">
        <v>126984</v>
      </c>
      <c r="G6" s="14">
        <v>457</v>
      </c>
      <c r="H6" s="15">
        <v>1131039</v>
      </c>
      <c r="I6" s="14">
        <v>176</v>
      </c>
      <c r="J6" s="15">
        <v>1196684</v>
      </c>
      <c r="K6" s="14">
        <v>126</v>
      </c>
      <c r="L6" s="15">
        <v>2335265</v>
      </c>
    </row>
    <row r="7" spans="1:12" ht="13.5" customHeight="1">
      <c r="A7" s="36"/>
      <c r="B7" s="9" t="s">
        <v>6</v>
      </c>
      <c r="C7" s="14">
        <v>1</v>
      </c>
      <c r="D7" s="15">
        <v>1000</v>
      </c>
      <c r="E7" s="14"/>
      <c r="F7" s="15"/>
      <c r="G7" s="14">
        <v>1</v>
      </c>
      <c r="H7" s="15">
        <v>1000</v>
      </c>
      <c r="I7" s="14">
        <v>0</v>
      </c>
      <c r="J7" s="15">
        <v>0</v>
      </c>
      <c r="K7" s="14">
        <v>0</v>
      </c>
      <c r="L7" s="15">
        <v>0</v>
      </c>
    </row>
    <row r="8" spans="1:12" ht="15">
      <c r="A8" s="36"/>
      <c r="B8" s="9" t="s">
        <v>7</v>
      </c>
      <c r="C8" s="14">
        <v>537</v>
      </c>
      <c r="D8" s="15">
        <v>2531249</v>
      </c>
      <c r="E8" s="14">
        <v>182</v>
      </c>
      <c r="F8" s="15">
        <v>78194</v>
      </c>
      <c r="G8" s="14">
        <v>208</v>
      </c>
      <c r="H8" s="15">
        <v>527439</v>
      </c>
      <c r="I8" s="14">
        <v>75</v>
      </c>
      <c r="J8" s="15">
        <v>570246</v>
      </c>
      <c r="K8" s="14">
        <v>72</v>
      </c>
      <c r="L8" s="15">
        <v>1355370</v>
      </c>
    </row>
    <row r="9" spans="1:12" ht="15">
      <c r="A9" s="36"/>
      <c r="B9" s="9" t="s">
        <v>8</v>
      </c>
      <c r="C9" s="14">
        <v>40</v>
      </c>
      <c r="D9" s="15">
        <v>111190</v>
      </c>
      <c r="E9" s="14">
        <v>15</v>
      </c>
      <c r="F9" s="15">
        <v>6303</v>
      </c>
      <c r="G9" s="14">
        <v>19</v>
      </c>
      <c r="H9" s="15">
        <v>54890</v>
      </c>
      <c r="I9" s="14">
        <v>5</v>
      </c>
      <c r="J9" s="15">
        <v>34971</v>
      </c>
      <c r="K9" s="14">
        <v>1</v>
      </c>
      <c r="L9" s="15">
        <v>15026</v>
      </c>
    </row>
    <row r="10" spans="1:12" ht="15">
      <c r="A10" s="36"/>
      <c r="B10" s="9" t="s">
        <v>9</v>
      </c>
      <c r="C10" s="14">
        <v>20</v>
      </c>
      <c r="D10" s="15">
        <v>50962</v>
      </c>
      <c r="E10" s="14">
        <v>9</v>
      </c>
      <c r="F10" s="15">
        <v>3954</v>
      </c>
      <c r="G10" s="14">
        <v>7</v>
      </c>
      <c r="H10" s="15">
        <v>16052</v>
      </c>
      <c r="I10" s="14">
        <v>3</v>
      </c>
      <c r="J10" s="15">
        <v>18956</v>
      </c>
      <c r="K10" s="14">
        <v>1</v>
      </c>
      <c r="L10" s="15">
        <v>12000</v>
      </c>
    </row>
    <row r="11" spans="1:12" ht="15">
      <c r="A11" s="36" t="s">
        <v>10</v>
      </c>
      <c r="B11" s="9" t="s">
        <v>11</v>
      </c>
      <c r="C11" s="14">
        <v>2067</v>
      </c>
      <c r="D11" s="15">
        <v>2422565</v>
      </c>
      <c r="E11" s="14">
        <v>1382</v>
      </c>
      <c r="F11" s="15">
        <v>451111</v>
      </c>
      <c r="G11" s="14">
        <v>589</v>
      </c>
      <c r="H11" s="15">
        <v>1125434</v>
      </c>
      <c r="I11" s="14">
        <v>72</v>
      </c>
      <c r="J11" s="15">
        <v>453126</v>
      </c>
      <c r="K11" s="14">
        <v>24</v>
      </c>
      <c r="L11" s="15">
        <v>392894</v>
      </c>
    </row>
    <row r="12" spans="1:12" ht="15">
      <c r="A12" s="36"/>
      <c r="B12" s="9" t="s">
        <v>12</v>
      </c>
      <c r="C12" s="14">
        <v>1479</v>
      </c>
      <c r="D12" s="15">
        <v>1369261</v>
      </c>
      <c r="E12" s="14">
        <v>1090</v>
      </c>
      <c r="F12" s="15">
        <v>334703</v>
      </c>
      <c r="G12" s="14">
        <v>339</v>
      </c>
      <c r="H12" s="15">
        <v>615787</v>
      </c>
      <c r="I12" s="14">
        <v>39</v>
      </c>
      <c r="J12" s="15">
        <v>238771</v>
      </c>
      <c r="K12" s="14">
        <v>11</v>
      </c>
      <c r="L12" s="15">
        <v>180000</v>
      </c>
    </row>
    <row r="13" spans="1:12" ht="15.75" thickBot="1">
      <c r="A13" s="10" t="s">
        <v>13</v>
      </c>
      <c r="B13" s="11" t="s">
        <v>14</v>
      </c>
      <c r="C13" s="16">
        <v>3</v>
      </c>
      <c r="D13" s="17">
        <v>4050</v>
      </c>
      <c r="E13" s="16">
        <v>2</v>
      </c>
      <c r="F13" s="17">
        <v>450</v>
      </c>
      <c r="G13" s="16">
        <v>1</v>
      </c>
      <c r="H13" s="17">
        <v>3600</v>
      </c>
      <c r="I13" s="16">
        <v>0</v>
      </c>
      <c r="J13" s="17">
        <v>0</v>
      </c>
      <c r="K13" s="16">
        <v>0</v>
      </c>
      <c r="L13" s="17">
        <v>0</v>
      </c>
    </row>
    <row r="14" spans="1:12" ht="15.75" thickBot="1">
      <c r="A14" s="37" t="s">
        <v>0</v>
      </c>
      <c r="B14" s="38"/>
      <c r="C14" s="18">
        <v>3730</v>
      </c>
      <c r="D14" s="19">
        <v>9915606</v>
      </c>
      <c r="E14" s="18">
        <f aca="true" t="shared" si="0" ref="E14:L14">SUM(E5:E11,E13)</f>
        <v>1890</v>
      </c>
      <c r="F14" s="19">
        <f t="shared" si="0"/>
        <v>667086</v>
      </c>
      <c r="G14" s="18">
        <f t="shared" si="0"/>
        <v>1285</v>
      </c>
      <c r="H14" s="19">
        <f t="shared" si="0"/>
        <v>2863982</v>
      </c>
      <c r="I14" s="18">
        <f t="shared" si="0"/>
        <v>331</v>
      </c>
      <c r="J14" s="19">
        <f t="shared" si="0"/>
        <v>2273983</v>
      </c>
      <c r="K14" s="18">
        <f t="shared" si="0"/>
        <v>224</v>
      </c>
      <c r="L14" s="19">
        <f t="shared" si="0"/>
        <v>4110555</v>
      </c>
    </row>
    <row r="15" ht="15">
      <c r="D15" s="26">
        <f>D14/10000</f>
        <v>991.5606</v>
      </c>
    </row>
    <row r="16" spans="2:6" ht="13.5">
      <c r="B16" s="4"/>
      <c r="C16" s="4" t="s">
        <v>1</v>
      </c>
      <c r="D16" s="4" t="s">
        <v>2</v>
      </c>
      <c r="E16" s="4" t="s">
        <v>2</v>
      </c>
      <c r="F16" s="4" t="s">
        <v>1</v>
      </c>
    </row>
    <row r="17" spans="2:21" ht="15">
      <c r="B17" s="22" t="s">
        <v>19</v>
      </c>
      <c r="C17" s="20">
        <v>1890</v>
      </c>
      <c r="D17" s="20">
        <v>667086</v>
      </c>
      <c r="E17" s="21">
        <f>D17/D14*100</f>
        <v>6.727637221567699</v>
      </c>
      <c r="F17" s="21">
        <f>C17/C14*100</f>
        <v>50.67024128686327</v>
      </c>
      <c r="G17" s="27">
        <f>D17/10000</f>
        <v>66.7086</v>
      </c>
      <c r="P17" s="1"/>
      <c r="Q17" s="1"/>
      <c r="R17" s="1"/>
      <c r="S17" s="1"/>
      <c r="T17" s="1"/>
      <c r="U17" s="1"/>
    </row>
    <row r="18" spans="2:21" ht="15">
      <c r="B18" s="23" t="s">
        <v>15</v>
      </c>
      <c r="C18" s="20">
        <v>1285</v>
      </c>
      <c r="D18" s="20">
        <v>2863982</v>
      </c>
      <c r="E18" s="21">
        <f>D18/D14*100</f>
        <v>28.883580085775897</v>
      </c>
      <c r="F18" s="21">
        <f>C18/C14*100</f>
        <v>34.45040214477212</v>
      </c>
      <c r="G18" s="27">
        <f>D18/10000</f>
        <v>286.3982</v>
      </c>
      <c r="J18" s="2"/>
      <c r="P18" s="1"/>
      <c r="Q18" s="1"/>
      <c r="R18" s="1"/>
      <c r="S18" s="1"/>
      <c r="T18" s="1"/>
      <c r="U18" s="1"/>
    </row>
    <row r="19" spans="2:21" ht="15">
      <c r="B19" s="24" t="s">
        <v>16</v>
      </c>
      <c r="C19" s="20">
        <v>331</v>
      </c>
      <c r="D19" s="20">
        <v>2273983</v>
      </c>
      <c r="E19" s="21">
        <f>D19/D14*100</f>
        <v>22.933373915825214</v>
      </c>
      <c r="F19" s="21">
        <f>C19/C14*100</f>
        <v>8.873994638069705</v>
      </c>
      <c r="G19" s="27">
        <f>D19/10000</f>
        <v>227.3983</v>
      </c>
      <c r="J19" s="2"/>
      <c r="P19" s="1"/>
      <c r="Q19" s="1"/>
      <c r="R19" s="1"/>
      <c r="S19" s="1"/>
      <c r="T19" s="1"/>
      <c r="U19" s="1"/>
    </row>
    <row r="20" spans="2:10" ht="15">
      <c r="B20" s="25" t="s">
        <v>17</v>
      </c>
      <c r="C20" s="20">
        <v>224</v>
      </c>
      <c r="D20" s="20">
        <v>4110555</v>
      </c>
      <c r="E20" s="21">
        <f>D20/D14*100</f>
        <v>41.455408776831185</v>
      </c>
      <c r="F20" s="21">
        <f>C20/C14*100</f>
        <v>6.005361930294907</v>
      </c>
      <c r="G20" s="27">
        <f>D20/10000</f>
        <v>411.0555</v>
      </c>
      <c r="J20" s="2"/>
    </row>
    <row r="21" spans="3:10" ht="13.5">
      <c r="C21" s="1"/>
      <c r="D21" s="1"/>
      <c r="E21" s="1">
        <f>SUM(E17:E20)</f>
        <v>100</v>
      </c>
      <c r="F21" s="1">
        <f>SUM(F17:F20)</f>
        <v>100</v>
      </c>
      <c r="G21" s="2"/>
      <c r="H21" s="2"/>
      <c r="I21" s="2"/>
      <c r="J21" s="2"/>
    </row>
    <row r="22" spans="3:10" ht="13.5">
      <c r="C22" s="1"/>
      <c r="D22" s="1"/>
      <c r="E22" s="1"/>
      <c r="F22" s="1"/>
      <c r="G22" s="2"/>
      <c r="H22" s="2"/>
      <c r="I22" s="2"/>
      <c r="J22" s="2"/>
    </row>
    <row r="23" spans="3:10" ht="13.5">
      <c r="C23" s="1"/>
      <c r="D23" s="1"/>
      <c r="E23" s="1"/>
      <c r="F23" s="1"/>
      <c r="G23" s="2"/>
      <c r="H23" s="2"/>
      <c r="I23" s="2"/>
      <c r="J23" s="2"/>
    </row>
    <row r="24" spans="3:10" ht="13.5">
      <c r="C24" s="1"/>
      <c r="D24" s="1"/>
      <c r="E24" s="1"/>
      <c r="F24" s="1"/>
      <c r="G24" s="2"/>
      <c r="H24" s="2"/>
      <c r="I24" s="2"/>
      <c r="J24" s="2"/>
    </row>
    <row r="25" spans="3:10" ht="13.5">
      <c r="C25" s="1"/>
      <c r="D25" s="1"/>
      <c r="E25" s="1"/>
      <c r="F25" s="1"/>
      <c r="G25" s="2"/>
      <c r="H25" s="2"/>
      <c r="I25" s="2"/>
      <c r="J25" s="2"/>
    </row>
    <row r="26" spans="3:10" ht="13.5">
      <c r="C26" s="1"/>
      <c r="D26" s="1"/>
      <c r="E26" s="1"/>
      <c r="F26" s="1"/>
      <c r="G26" s="2"/>
      <c r="H26" s="2"/>
      <c r="I26" s="2"/>
      <c r="J26" s="2"/>
    </row>
    <row r="27" spans="3:10" ht="13.5">
      <c r="C27" s="1"/>
      <c r="D27" s="1"/>
      <c r="E27" s="1"/>
      <c r="F27" s="1"/>
      <c r="G27" s="2"/>
      <c r="H27" s="2"/>
      <c r="I27" s="2"/>
      <c r="J27" s="2"/>
    </row>
    <row r="28" spans="3:12" ht="13.5">
      <c r="C28" s="2"/>
      <c r="D28" s="2"/>
      <c r="E28" s="2"/>
      <c r="F28" s="2"/>
      <c r="G28" s="2"/>
      <c r="H28" s="2"/>
      <c r="I28" s="2"/>
      <c r="J28" s="2"/>
      <c r="K28" s="2"/>
      <c r="L28" s="2"/>
    </row>
    <row r="45" spans="1:12" s="3" customFormat="1" ht="13.5">
      <c r="A45"/>
      <c r="B45"/>
      <c r="C45"/>
      <c r="D45"/>
      <c r="E45"/>
      <c r="F45"/>
      <c r="G45"/>
      <c r="H45"/>
      <c r="I45"/>
      <c r="J45"/>
      <c r="K45"/>
      <c r="L45"/>
    </row>
    <row r="47" spans="1:12" s="3" customFormat="1" ht="13.5">
      <c r="A47"/>
      <c r="B47"/>
      <c r="C47"/>
      <c r="D47"/>
      <c r="E47"/>
      <c r="F47"/>
      <c r="G47"/>
      <c r="H47"/>
      <c r="I47"/>
      <c r="J47"/>
      <c r="K47"/>
      <c r="L47"/>
    </row>
    <row r="49" spans="1:12" s="3" customFormat="1" ht="13.5">
      <c r="A49"/>
      <c r="B49"/>
      <c r="C49"/>
      <c r="D49"/>
      <c r="E49"/>
      <c r="F49"/>
      <c r="G49"/>
      <c r="H49"/>
      <c r="I49"/>
      <c r="J49"/>
      <c r="K49"/>
      <c r="L49"/>
    </row>
    <row r="50" spans="1:12" s="3" customFormat="1" ht="13.5">
      <c r="A50"/>
      <c r="B50"/>
      <c r="C50"/>
      <c r="D50"/>
      <c r="E50"/>
      <c r="F50"/>
      <c r="G50"/>
      <c r="H50"/>
      <c r="I50"/>
      <c r="J50"/>
      <c r="K50"/>
      <c r="L50"/>
    </row>
    <row r="52" spans="1:12" s="3" customFormat="1" ht="13.5">
      <c r="A52"/>
      <c r="B52"/>
      <c r="C52"/>
      <c r="D52"/>
      <c r="E52"/>
      <c r="F52"/>
      <c r="G52"/>
      <c r="H52"/>
      <c r="I52"/>
      <c r="J52"/>
      <c r="K52"/>
      <c r="L52"/>
    </row>
    <row r="53" spans="1:12" s="3" customFormat="1" ht="13.5">
      <c r="A53"/>
      <c r="B53"/>
      <c r="C53"/>
      <c r="D53"/>
      <c r="E53"/>
      <c r="F53"/>
      <c r="G53"/>
      <c r="H53"/>
      <c r="I53"/>
      <c r="J53"/>
      <c r="K53"/>
      <c r="L53"/>
    </row>
  </sheetData>
  <sheetProtection/>
  <mergeCells count="9">
    <mergeCell ref="G3:H3"/>
    <mergeCell ref="I3:J3"/>
    <mergeCell ref="K3:L3"/>
    <mergeCell ref="A5:A10"/>
    <mergeCell ref="A11:A12"/>
    <mergeCell ref="A14:B14"/>
    <mergeCell ref="A3:B4"/>
    <mergeCell ref="C3:D3"/>
    <mergeCell ref="E3:F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2011-10-06T00:46:59Z</cp:lastPrinted>
  <dcterms:created xsi:type="dcterms:W3CDTF">2010-02-12T11:13:44Z</dcterms:created>
  <dcterms:modified xsi:type="dcterms:W3CDTF">2013-02-01T05:04:47Z</dcterms:modified>
  <cp:category/>
  <cp:version/>
  <cp:contentType/>
  <cp:contentStatus/>
</cp:coreProperties>
</file>